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 activeTab="4"/>
  </bookViews>
  <sheets>
    <sheet name="Banco A" sheetId="6" r:id="rId1"/>
    <sheet name="Banco B" sheetId="2" r:id="rId2"/>
    <sheet name="Banco C" sheetId="3" r:id="rId3"/>
    <sheet name="Banco aa" sheetId="5" state="hidden" r:id="rId4"/>
    <sheet name="Resposta" sheetId="7" r:id="rId5"/>
  </sheets>
  <calcPr calcId="124519"/>
</workbook>
</file>

<file path=xl/calcChain.xml><?xml version="1.0" encoding="utf-8"?>
<calcChain xmlns="http://schemas.openxmlformats.org/spreadsheetml/2006/main">
  <c r="D5" i="6"/>
  <c r="D22"/>
  <c r="D20"/>
  <c r="D16"/>
  <c r="D14"/>
  <c r="D7"/>
  <c r="D6"/>
  <c r="D8"/>
  <c r="D4"/>
  <c r="H13" i="5"/>
  <c r="H11"/>
  <c r="H7"/>
  <c r="H5"/>
  <c r="C8"/>
  <c r="C7"/>
  <c r="C6"/>
  <c r="C9" s="1"/>
  <c r="C5"/>
  <c r="D12" i="3"/>
  <c r="D12" i="2"/>
  <c r="D14" i="3"/>
  <c r="D13"/>
  <c r="D11"/>
  <c r="D7"/>
  <c r="D6"/>
  <c r="D5"/>
  <c r="D4"/>
  <c r="D14" i="2"/>
  <c r="D13"/>
  <c r="D11"/>
  <c r="D7"/>
  <c r="D6"/>
  <c r="D5"/>
  <c r="D4"/>
</calcChain>
</file>

<file path=xl/comments1.xml><?xml version="1.0" encoding="utf-8"?>
<comments xmlns="http://schemas.openxmlformats.org/spreadsheetml/2006/main">
  <authors>
    <author>FATIMA</author>
  </authors>
  <commentList>
    <comment ref="B2" authorId="0">
      <text>
        <r>
          <rPr>
            <sz val="9"/>
            <color indexed="81"/>
            <rFont val="Tahoma"/>
            <charset val="1"/>
          </rPr>
          <t xml:space="preserve">Como o Desconto racional Composto é utilizado em operações de longo prazo, foi utilizado o desconto Simples comercial, também denominado de bancário ou “por fora”, visto que se trata de 30 dias (1 mês) período curto para transações bancarias.  
</t>
        </r>
      </text>
    </comment>
    <comment ref="C4" authorId="0">
      <text>
        <r>
          <rPr>
            <b/>
            <sz val="9"/>
            <color indexed="81"/>
            <rFont val="Tahoma"/>
            <charset val="1"/>
          </rPr>
          <t xml:space="preserve">mesmo com a taxa do enunciado o momente é maior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" authorId="0">
      <text>
        <r>
          <rPr>
            <b/>
            <sz val="9"/>
            <color indexed="81"/>
            <rFont val="Tahoma"/>
            <charset val="1"/>
          </rPr>
          <t xml:space="preserve">Cálculo da Taxa Implícita - Após verificarmos que a taxa de desconto não representa a taxa de juros embutida na operação, seja no RCS ou no RCC, surge-nos, então, a necessidade de a determinarmos essa taxa, a fim de sabermos qual o custo efetivo das operações de desconto. 
</t>
        </r>
      </text>
    </comment>
  </commentList>
</comments>
</file>

<file path=xl/comments2.xml><?xml version="1.0" encoding="utf-8"?>
<comments xmlns="http://schemas.openxmlformats.org/spreadsheetml/2006/main">
  <authors>
    <author>FATIMA</author>
  </authors>
  <commentList>
    <comment ref="D12" authorId="0">
      <text>
        <r>
          <rPr>
            <b/>
            <sz val="9"/>
            <color indexed="81"/>
            <rFont val="Tahoma"/>
            <charset val="1"/>
          </rPr>
          <t>menor valor encontrado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<sst xmlns="http://schemas.openxmlformats.org/spreadsheetml/2006/main" count="94" uniqueCount="29">
  <si>
    <t>Desconto Comercial, Bancário ou "por fora".</t>
  </si>
  <si>
    <t>valor nominal</t>
  </si>
  <si>
    <t>desconto</t>
  </si>
  <si>
    <t>taxa</t>
  </si>
  <si>
    <t xml:space="preserve">prazo </t>
  </si>
  <si>
    <t>valor descontado</t>
  </si>
  <si>
    <t>variaveis</t>
  </si>
  <si>
    <t>dados</t>
  </si>
  <si>
    <t>resultado</t>
  </si>
  <si>
    <t>?</t>
  </si>
  <si>
    <t>Cálculo pela fórmula dos juros “J”</t>
  </si>
  <si>
    <t>valor</t>
  </si>
  <si>
    <t>juros</t>
  </si>
  <si>
    <t>taxa de juros</t>
  </si>
  <si>
    <t>prazo</t>
  </si>
  <si>
    <t>Cálculo pela fórmula do montante “FV”.</t>
  </si>
  <si>
    <t>valor presente</t>
  </si>
  <si>
    <t>valor futuro</t>
  </si>
  <si>
    <t>Cálculo pela fórmula dos juros “J”.</t>
  </si>
  <si>
    <t>Cálculo pela fórmula do montante “FV”;</t>
  </si>
  <si>
    <t>Sem entrar na discussão do modelo utilizado pelo mercado, que se constitui em prática usual, é importante verificarmos que as taxas divulgadas pelas instituições financeiras para operações de desconto não representam efetivamente o custo destas operações, servindo apenas como referencial para o cálculo do valor descontado e do valor do desconto, especificamente para este tipo de operação.</t>
  </si>
  <si>
    <t>Conforme poderemos verificar a seguir, isto não ocorre, evidenciando a existência de uma taxa de juros implícita superior à de desconto informada.</t>
  </si>
  <si>
    <r>
      <t>Cálculo da Taxa Implícita</t>
    </r>
    <r>
      <rPr>
        <sz val="12"/>
        <color theme="1"/>
        <rFont val="Verdana"/>
        <family val="2"/>
      </rPr>
      <t xml:space="preserve"> - Após verificarmos que a taxa de desconto não representa a taxa de juros embutida na operação, seja no RCS ou no RCC, surge-nos, então, a necessidade de a determinarmos essa taxa, a fim de sabermos qual o custo efetivo das operações de desconto.</t>
    </r>
  </si>
  <si>
    <t>Conversão da taxa de desconto para juros simples.</t>
  </si>
  <si>
    <t>taxa de desconto</t>
  </si>
  <si>
    <t>Conversão da taxa de desconto para juros composto</t>
  </si>
  <si>
    <t>Verificamos que as taxas de desconto simples comercial,bancário ou “por fora”, não representa o de juro da operação, seja no Regime de Capitalização Simples (RCS), ou no Regime de Capitalização Composto (RCC).Isto representa que a taxa divulgada pela instituição financeira, para esta operação de curto prazo, além de não revelar o custo total da operação.</t>
  </si>
  <si>
    <t xml:space="preserve">Tendo em vista que os Desconto racional Composto é utilizado em operações de longo prazo, foi utilizado o desconto Simples comercial, também denominado de bancário ou “por fora”. </t>
  </si>
  <si>
    <t xml:space="preserve">Atenção a Taxa Implícita do desconto a baixo seguem os calculos 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</si>
</sst>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5F6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0" fillId="0" borderId="1" xfId="0" applyBorder="1"/>
    <xf numFmtId="44" fontId="0" fillId="0" borderId="1" xfId="1" applyFont="1" applyBorder="1"/>
    <xf numFmtId="44" fontId="2" fillId="2" borderId="1" xfId="1" applyFont="1" applyFill="1" applyBorder="1"/>
    <xf numFmtId="44" fontId="2" fillId="0" borderId="1" xfId="1" applyFont="1" applyBorder="1"/>
    <xf numFmtId="9" fontId="0" fillId="0" borderId="1" xfId="2" applyFont="1" applyBorder="1"/>
    <xf numFmtId="9" fontId="2" fillId="0" borderId="1" xfId="2" applyFont="1" applyBorder="1"/>
    <xf numFmtId="1" fontId="0" fillId="0" borderId="1" xfId="2" applyNumberFormat="1" applyFont="1" applyBorder="1"/>
    <xf numFmtId="1" fontId="2" fillId="0" borderId="1" xfId="2" applyNumberFormat="1" applyFont="1" applyBorder="1"/>
    <xf numFmtId="0" fontId="0" fillId="0" borderId="2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1" fontId="2" fillId="0" borderId="1" xfId="0" applyNumberFormat="1" applyFont="1" applyBorder="1"/>
    <xf numFmtId="0" fontId="2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44" fontId="0" fillId="2" borderId="1" xfId="1" applyFont="1" applyFill="1" applyBorder="1"/>
    <xf numFmtId="10" fontId="0" fillId="0" borderId="1" xfId="2" applyNumberFormat="1" applyFont="1" applyBorder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Border="1"/>
    <xf numFmtId="9" fontId="0" fillId="0" borderId="0" xfId="2" applyFont="1" applyBorder="1"/>
    <xf numFmtId="9" fontId="2" fillId="0" borderId="0" xfId="2" applyFont="1" applyBorder="1"/>
    <xf numFmtId="0" fontId="2" fillId="0" borderId="0" xfId="0" applyFont="1" applyBorder="1"/>
    <xf numFmtId="9" fontId="2" fillId="2" borderId="1" xfId="2" applyFont="1" applyFill="1" applyBorder="1"/>
    <xf numFmtId="44" fontId="0" fillId="0" borderId="0" xfId="1" applyFont="1" applyBorder="1"/>
    <xf numFmtId="44" fontId="2" fillId="0" borderId="0" xfId="1" applyFont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colors>
    <mruColors>
      <color rgb="FFF5F6C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419102</xdr:colOff>
      <xdr:row>0</xdr:row>
      <xdr:rowOff>190501</xdr:rowOff>
    </xdr:from>
    <xdr:to>
      <xdr:col>6</xdr:col>
      <xdr:colOff>57151</xdr:colOff>
      <xdr:row>16</xdr:row>
      <xdr:rowOff>171451</xdr:rowOff>
    </xdr:to>
    <xdr:sp macro="" textlink="">
      <xdr:nvSpPr>
        <xdr:cNvPr id="4" name="CaixaDeTexto 3"/>
        <xdr:cNvSpPr txBox="1"/>
      </xdr:nvSpPr>
      <xdr:spPr>
        <a:xfrm>
          <a:off x="5219702" y="190501"/>
          <a:ext cx="2714624" cy="316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/>
            <a:t>Calculos realizados</a:t>
          </a:r>
          <a:r>
            <a:rPr lang="pt-BR" baseline="0"/>
            <a:t> para encontrar  o valor nominal e desconto</a:t>
          </a:r>
          <a:endParaRPr lang="pt-BR"/>
        </a:p>
        <a:p>
          <a:endParaRPr lang="pt-BR"/>
        </a:p>
        <a:p>
          <a:r>
            <a:rPr lang="pt-BR"/>
            <a:t>d=2,470% a.m. dividido 100 = 0,0247</a:t>
          </a:r>
        </a:p>
        <a:p>
          <a:r>
            <a:rPr lang="pt-BR"/>
            <a:t>Vc = 4000000000 (4 milhões)</a:t>
          </a:r>
        </a:p>
        <a:p>
          <a:r>
            <a:rPr lang="pt-BR"/>
            <a:t>n = 30 dias = 1 mês (visto que a taxa esta mensal)</a:t>
          </a:r>
        </a:p>
        <a:p>
          <a:r>
            <a:rPr lang="pt-BR"/>
            <a:t> </a:t>
          </a:r>
        </a:p>
        <a:p>
          <a:r>
            <a:rPr lang="pt-BR"/>
            <a:t>Vc=Nx(1-dxn)</a:t>
          </a:r>
        </a:p>
        <a:p>
          <a:r>
            <a:rPr lang="pt-BR"/>
            <a:t>4000000000=Nx(1-0,0247x1)</a:t>
          </a:r>
        </a:p>
        <a:p>
          <a:r>
            <a:rPr lang="pt-BR"/>
            <a:t>4000000000 = Nx0,9753</a:t>
          </a:r>
        </a:p>
        <a:p>
          <a:r>
            <a:rPr lang="pt-BR"/>
            <a:t>N = 4000000000 / 0,9753</a:t>
          </a:r>
        </a:p>
        <a:p>
          <a:r>
            <a:rPr lang="pt-BR"/>
            <a:t>N  = 4101302163</a:t>
          </a:r>
        </a:p>
        <a:p>
          <a:r>
            <a:rPr lang="pt-BR"/>
            <a:t> </a:t>
          </a:r>
        </a:p>
        <a:p>
          <a:r>
            <a:rPr lang="pt-BR"/>
            <a:t>onde podemos identificar o desconto</a:t>
          </a:r>
        </a:p>
        <a:p>
          <a:r>
            <a:rPr lang="pt-BR"/>
            <a:t>Dc = Nxdxn</a:t>
          </a:r>
        </a:p>
        <a:p>
          <a:r>
            <a:rPr lang="pt-BR"/>
            <a:t>Dc = 4101302163 x 0,0247 x 1</a:t>
          </a:r>
        </a:p>
        <a:p>
          <a:r>
            <a:rPr lang="pt-BR"/>
            <a:t>Dc = 101302163</a:t>
          </a:r>
        </a:p>
        <a:p>
          <a:endParaRPr lang="pt-BR" sz="1100"/>
        </a:p>
      </xdr:txBody>
    </xdr:sp>
    <xdr:clientData/>
  </xdr:twoCellAnchor>
  <xdr:twoCellAnchor>
    <xdr:from>
      <xdr:col>4</xdr:col>
      <xdr:colOff>133351</xdr:colOff>
      <xdr:row>17</xdr:row>
      <xdr:rowOff>47625</xdr:rowOff>
    </xdr:from>
    <xdr:to>
      <xdr:col>7</xdr:col>
      <xdr:colOff>866776</xdr:colOff>
      <xdr:row>23</xdr:row>
      <xdr:rowOff>0</xdr:rowOff>
    </xdr:to>
    <xdr:sp macro="" textlink="">
      <xdr:nvSpPr>
        <xdr:cNvPr id="7" name="CaixaDeTexto 6"/>
        <xdr:cNvSpPr txBox="1"/>
      </xdr:nvSpPr>
      <xdr:spPr>
        <a:xfrm>
          <a:off x="4933951" y="3429000"/>
          <a:ext cx="51054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Verificamos que as taxas de desconto simples comercial,bancário ou “por fora”, não representa o juro da operação, seja no Regime de Capitalização Simples (RCS), ou no Regime de Capitalização Composto (RCC).Isto representa que a taxa divulgada pela instituição financeira, para esta operação de curto prazo, além de não revelar o custo total da operação, não apresenta o valor real do juro. Onde podemo evidenciar a existência de uma taxa de juros implícita superior à de desconto informada.</a:t>
          </a:r>
          <a:r>
            <a:rPr lang="pt-BR"/>
            <a:t> 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</xdr:row>
      <xdr:rowOff>0</xdr:rowOff>
    </xdr:from>
    <xdr:to>
      <xdr:col>8</xdr:col>
      <xdr:colOff>590549</xdr:colOff>
      <xdr:row>12</xdr:row>
      <xdr:rowOff>9525</xdr:rowOff>
    </xdr:to>
    <xdr:sp macro="" textlink="">
      <xdr:nvSpPr>
        <xdr:cNvPr id="2" name="CaixaDeTexto 1"/>
        <xdr:cNvSpPr txBox="1"/>
      </xdr:nvSpPr>
      <xdr:spPr>
        <a:xfrm>
          <a:off x="5000625" y="200025"/>
          <a:ext cx="2714624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/>
            <a:t>Calculos realizados</a:t>
          </a:r>
          <a:r>
            <a:rPr lang="pt-BR" baseline="0"/>
            <a:t> para encontrar  Juros simples:</a:t>
          </a:r>
          <a:endParaRPr lang="pt-BR"/>
        </a:p>
        <a:p>
          <a:endParaRPr lang="pt-BR"/>
        </a:p>
        <a:p>
          <a:r>
            <a:rPr lang="pt-BR"/>
            <a:t>d=2,540% a.m. dividido 100 = 0,0254</a:t>
          </a:r>
        </a:p>
        <a:p>
          <a:r>
            <a:rPr lang="pt-BR"/>
            <a:t>Vc = 4000000000 (4 milhões)</a:t>
          </a:r>
        </a:p>
        <a:p>
          <a:r>
            <a:rPr lang="pt-BR"/>
            <a:t>n = 30 dias = 1 mês (visto que a taxa esta mensal)</a:t>
          </a:r>
        </a:p>
        <a:p>
          <a:r>
            <a:rPr lang="pt-BR"/>
            <a:t> </a:t>
          </a:r>
        </a:p>
        <a:p>
          <a:r>
            <a:rPr lang="pt-BR"/>
            <a:t>Fv = Pv(1+ixn)</a:t>
          </a:r>
        </a:p>
        <a:p>
          <a:r>
            <a:rPr lang="pt-BR"/>
            <a:t>Fv = 4000000000(1+0,02540x1)</a:t>
          </a:r>
        </a:p>
        <a:p>
          <a:r>
            <a:rPr lang="pt-BR"/>
            <a:t>Fv = 4000000000x1,0254</a:t>
          </a:r>
        </a:p>
        <a:p>
          <a:r>
            <a:rPr lang="pt-BR"/>
            <a:t>Fv = 4.101.600,00</a:t>
          </a:r>
        </a:p>
        <a:p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9525</xdr:rowOff>
    </xdr:from>
    <xdr:to>
      <xdr:col>8</xdr:col>
      <xdr:colOff>571499</xdr:colOff>
      <xdr:row>13</xdr:row>
      <xdr:rowOff>95251</xdr:rowOff>
    </xdr:to>
    <xdr:sp macro="" textlink="">
      <xdr:nvSpPr>
        <xdr:cNvPr id="2" name="CaixaDeTexto 1"/>
        <xdr:cNvSpPr txBox="1"/>
      </xdr:nvSpPr>
      <xdr:spPr>
        <a:xfrm>
          <a:off x="5191125" y="209550"/>
          <a:ext cx="2714624" cy="2486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/>
            <a:t>Calculos realizados</a:t>
          </a:r>
          <a:r>
            <a:rPr lang="pt-BR" baseline="0"/>
            <a:t> para encontrar  Juros simples:</a:t>
          </a:r>
          <a:endParaRPr lang="pt-BR"/>
        </a:p>
        <a:p>
          <a:endParaRPr lang="pt-BR"/>
        </a:p>
        <a:p>
          <a:r>
            <a:rPr lang="pt-BR"/>
            <a:t>d=2,530% a.m. dividido 100 = 0,0253</a:t>
          </a:r>
        </a:p>
        <a:p>
          <a:r>
            <a:rPr lang="pt-BR"/>
            <a:t>Vc = 4000000000 (4 milhões)</a:t>
          </a:r>
        </a:p>
        <a:p>
          <a:r>
            <a:rPr lang="pt-BR"/>
            <a:t>n = 30 dias = 1 mês (visto que a taxa esta mensal)</a:t>
          </a:r>
        </a:p>
        <a:p>
          <a:r>
            <a:rPr lang="pt-BR"/>
            <a:t> </a:t>
          </a:r>
        </a:p>
        <a:p>
          <a:pPr algn="l"/>
          <a:r>
            <a:rPr lang="pt-BR"/>
            <a:t>Fv = Pv x(1+i)</a:t>
          </a:r>
          <a:r>
            <a:rPr lang="pt-BR" sz="800"/>
            <a:t>n </a:t>
          </a:r>
        </a:p>
        <a:p>
          <a:pPr algn="l"/>
          <a:r>
            <a:rPr lang="pt-BR" sz="1100"/>
            <a:t>Fv = 4000000000(1+0,0253)</a:t>
          </a:r>
          <a:r>
            <a:rPr lang="pt-BR" sz="800"/>
            <a:t>1</a:t>
          </a:r>
        </a:p>
        <a:p>
          <a:r>
            <a:rPr lang="pt-BR" sz="1100"/>
            <a:t>Fv = 4000000000 x1,0512</a:t>
          </a:r>
        </a:p>
        <a:p>
          <a:r>
            <a:rPr lang="pt-BR" sz="1100"/>
            <a:t>Fv = 4.101.200,00</a:t>
          </a:r>
        </a:p>
        <a:p>
          <a:endParaRPr lang="pt-BR" sz="1100"/>
        </a:p>
        <a:p>
          <a:r>
            <a:rPr lang="pt-BR" sz="1100"/>
            <a:t>Obs. na formula o n</a:t>
          </a:r>
          <a:r>
            <a:rPr lang="pt-BR" sz="1100" baseline="0"/>
            <a:t> é elevado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1885949</xdr:colOff>
      <xdr:row>4</xdr:row>
      <xdr:rowOff>38100</xdr:rowOff>
    </xdr:from>
    <xdr:to>
      <xdr:col>5</xdr:col>
      <xdr:colOff>9525</xdr:colOff>
      <xdr:row>8</xdr:row>
      <xdr:rowOff>171450</xdr:rowOff>
    </xdr:to>
    <xdr:sp macro="" textlink="">
      <xdr:nvSpPr>
        <xdr:cNvPr id="2" name="CaixaDeTexto 1"/>
        <xdr:cNvSpPr txBox="1"/>
      </xdr:nvSpPr>
      <xdr:spPr>
        <a:xfrm>
          <a:off x="4638674" y="819150"/>
          <a:ext cx="1228726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Mesmo com  a taxa informada pelo enunciado o motante se torna maior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342902</xdr:colOff>
      <xdr:row>1</xdr:row>
      <xdr:rowOff>28575</xdr:rowOff>
    </xdr:from>
    <xdr:to>
      <xdr:col>12</xdr:col>
      <xdr:colOff>314326</xdr:colOff>
      <xdr:row>22</xdr:row>
      <xdr:rowOff>28574</xdr:rowOff>
    </xdr:to>
    <xdr:sp macro="" textlink="">
      <xdr:nvSpPr>
        <xdr:cNvPr id="2" name="CaixaDeTexto 1"/>
        <xdr:cNvSpPr txBox="1"/>
      </xdr:nvSpPr>
      <xdr:spPr>
        <a:xfrm>
          <a:off x="6267452" y="219075"/>
          <a:ext cx="4848224" cy="405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Resposta: Como o banco A, não seria uma boa opção devido a Taxa de juro Implícita, pois verificarmos que a taxa de desconto não representa a taxa de juros embutida na operação, seja no RCS ou no RCC. Restam as opções dos bancos B e C. Visto que o período juros composto tem curva exponencial enquanto os juros simples curva linear. Em situações em que o período de tempo, for MENOR que 1, os juros compostos apresentam resultados menores que os juros simples. Nas situações em que o período de tempo for IGUAL a 1, em nosso caso de um mês, os valores seriam iguais, entretanto os juros do banco C (2,530% a.m.) são menor que o banco B (2,540% a.m.), onde concluímos que a dica do funcionário não seria a melhor opção, visto que a melhor opção é o banco C, com a de menor custo. </a:t>
          </a:r>
        </a:p>
        <a:p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fontes:</a:t>
          </a:r>
        </a:p>
        <a:p>
          <a:r>
            <a:rPr lang="pt-BR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http://matematica-financeira.info/mos/view/Juros/</a:t>
          </a:r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100" u="sng">
              <a:solidFill>
                <a:schemeClr val="dk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http://www.aiec.br/plataforma/nav4_conteudo_frame.asp?turmanum=1014711&amp;discod=101115&amp;Unid_Int_Cod=60&amp;fg_cod=0&amp;discod_curric=421&amp;MOD_INT_COD=215&amp;ASSU_INT_COD=1054&amp;centro=Recife&amp;curriculo=17&amp;discod1=101421</a:t>
          </a:r>
          <a:endParaRPr lang="pt-B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twoCellAnchor>
  <xdr:twoCellAnchor>
    <xdr:from>
      <xdr:col>0</xdr:col>
      <xdr:colOff>361951</xdr:colOff>
      <xdr:row>1</xdr:row>
      <xdr:rowOff>19049</xdr:rowOff>
    </xdr:from>
    <xdr:to>
      <xdr:col>4</xdr:col>
      <xdr:colOff>247651</xdr:colOff>
      <xdr:row>22</xdr:row>
      <xdr:rowOff>76200</xdr:rowOff>
    </xdr:to>
    <xdr:sp macro="" textlink="">
      <xdr:nvSpPr>
        <xdr:cNvPr id="3" name="CaixaDeTexto 2"/>
        <xdr:cNvSpPr txBox="1"/>
      </xdr:nvSpPr>
      <xdr:spPr>
        <a:xfrm>
          <a:off x="361951" y="209549"/>
          <a:ext cx="5810250" cy="4114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No  seu  primeiro  dia  de  trabalho,  verifica  que  a  empresa  </a:t>
          </a:r>
          <a:r>
            <a:rPr lang="pt-BR" sz="1100" u="none"/>
            <a:t>necessita  de  </a:t>
          </a:r>
          <a:r>
            <a:rPr lang="pt-BR" sz="1100" u="sng"/>
            <a:t>recursos  líquidos  </a:t>
          </a:r>
          <a:r>
            <a:rPr lang="pt-BR" sz="1100"/>
            <a:t>para </a:t>
          </a:r>
        </a:p>
        <a:p>
          <a:r>
            <a:rPr lang="pt-BR" sz="1100"/>
            <a:t>capital de giro na ordem de </a:t>
          </a:r>
          <a:r>
            <a:rPr lang="pt-BR" sz="1100" u="sng"/>
            <a:t>R$ 4,0 milhões</a:t>
          </a:r>
          <a:r>
            <a:rPr lang="pt-BR" sz="1100"/>
            <a:t>, pelo </a:t>
          </a:r>
          <a:r>
            <a:rPr lang="pt-BR" sz="1100" u="sng"/>
            <a:t>prazo de um mês</a:t>
          </a:r>
          <a:r>
            <a:rPr lang="pt-BR" sz="1100"/>
            <a:t>. </a:t>
          </a:r>
        </a:p>
        <a:p>
          <a:r>
            <a:rPr lang="pt-BR" sz="1100"/>
            <a:t>Um  de  seus  funcionários  realiza  uma  pesquisa  junto  aos  bancos  para levantar os custos DAS </a:t>
          </a:r>
        </a:p>
        <a:p>
          <a:r>
            <a:rPr lang="pt-BR" sz="1100"/>
            <a:t>OPERAÇÕES de giro (Desconto e Empréstimo), passando a você o seguinte relatório, incluindo uma </a:t>
          </a:r>
        </a:p>
        <a:p>
          <a:r>
            <a:rPr lang="pt-BR" sz="1100"/>
            <a:t>sugestão de decisão: </a:t>
          </a:r>
        </a:p>
        <a:p>
          <a:endParaRPr lang="pt-BR" sz="1100"/>
        </a:p>
        <a:p>
          <a:r>
            <a:rPr lang="pt-BR" sz="1100"/>
            <a:t>RELATÓRIO </a:t>
          </a:r>
        </a:p>
        <a:p>
          <a:r>
            <a:rPr lang="pt-BR" sz="1100"/>
            <a:t>Cotação de Taxas: </a:t>
          </a:r>
        </a:p>
        <a:p>
          <a:r>
            <a:rPr lang="pt-BR" sz="1100" u="sng"/>
            <a:t>Banco A – taxa de desconto de 2,470% a.m. </a:t>
          </a:r>
        </a:p>
        <a:p>
          <a:r>
            <a:rPr lang="pt-BR" sz="1100" u="sng"/>
            <a:t>Banco B – empréstimo (juros simples) de 2,540% a.m. </a:t>
          </a:r>
        </a:p>
        <a:p>
          <a:r>
            <a:rPr lang="pt-BR" sz="1100" u="sng"/>
            <a:t>Banco C – empréstimo (juros compostos) de 2,530% a.m. </a:t>
          </a:r>
        </a:p>
        <a:p>
          <a:r>
            <a:rPr lang="pt-BR" sz="1100"/>
            <a:t> </a:t>
          </a:r>
        </a:p>
        <a:p>
          <a:r>
            <a:rPr lang="pt-BR" sz="1100"/>
            <a:t>Sugestão de decisão: </a:t>
          </a:r>
        </a:p>
        <a:p>
          <a:r>
            <a:rPr lang="pt-BR" sz="1100"/>
            <a:t>Optar por efetuar a operação de DESCONTO pelo prazo de um mês, cuja taxa de desconto </a:t>
          </a:r>
        </a:p>
        <a:p>
          <a:r>
            <a:rPr lang="pt-BR" sz="1100"/>
            <a:t>é de 2,470% a.m., com o Banco A, por representar o menor custo. </a:t>
          </a:r>
        </a:p>
        <a:p>
          <a:endParaRPr lang="pt-BR" sz="1100"/>
        </a:p>
        <a:p>
          <a:r>
            <a:rPr lang="pt-BR" sz="1100"/>
            <a:t>Questões </a:t>
          </a:r>
        </a:p>
        <a:p>
          <a:r>
            <a:rPr lang="pt-BR" sz="1100"/>
            <a:t>Com  base  nestas  informações,  você  acataria  ou  não  a  sugestão  do  funcionário? Caso não </a:t>
          </a:r>
        </a:p>
        <a:p>
          <a:r>
            <a:rPr lang="pt-BR" sz="1100"/>
            <a:t>concorde com ela, com qual Banco você realizaria a operação? </a:t>
          </a:r>
        </a:p>
        <a:p>
          <a:r>
            <a:rPr lang="pt-BR" sz="1100"/>
            <a:t>Prove  que  sua  resposta  é  a  melhor  opção  efetuando  o  cálculo  dos custos, em  reais, para </a:t>
          </a:r>
        </a:p>
        <a:p>
          <a:r>
            <a:rPr lang="pt-BR" sz="1100"/>
            <a:t>cada uma das três opções e explique o resultado encontrado.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G17" sqref="G17"/>
    </sheetView>
  </sheetViews>
  <sheetFormatPr defaultRowHeight="15"/>
  <cols>
    <col min="1" max="1" width="6.85546875" customWidth="1"/>
    <col min="2" max="2" width="17.28515625" customWidth="1"/>
    <col min="3" max="3" width="19.5703125" bestFit="1" customWidth="1"/>
    <col min="4" max="4" width="28.28515625" bestFit="1" customWidth="1"/>
    <col min="5" max="5" width="22" customWidth="1"/>
    <col min="6" max="6" width="24.140625" customWidth="1"/>
    <col min="7" max="7" width="19.42578125" customWidth="1"/>
    <col min="8" max="8" width="18.28515625" customWidth="1"/>
  </cols>
  <sheetData>
    <row r="1" spans="1:8" ht="16.5" customHeight="1" thickBot="1"/>
    <row r="2" spans="1:8" ht="15.75">
      <c r="A2" s="30"/>
      <c r="B2" s="34" t="s">
        <v>0</v>
      </c>
      <c r="C2" s="35"/>
      <c r="D2" s="36"/>
      <c r="F2" s="30"/>
      <c r="G2" s="27"/>
      <c r="H2" s="27"/>
    </row>
    <row r="3" spans="1:8">
      <c r="A3" s="27"/>
      <c r="B3" s="3" t="s">
        <v>6</v>
      </c>
      <c r="C3" s="3" t="s">
        <v>7</v>
      </c>
      <c r="D3" s="3" t="s">
        <v>8</v>
      </c>
      <c r="F3" s="27"/>
      <c r="G3" s="27"/>
      <c r="H3" s="27"/>
    </row>
    <row r="4" spans="1:8" ht="15.75">
      <c r="A4" s="27"/>
      <c r="B4" s="3" t="s">
        <v>1</v>
      </c>
      <c r="C4" s="23">
        <v>4101302164</v>
      </c>
      <c r="D4" s="15" t="str">
        <f>IF(C4="?",C5/(C6*C7),"")</f>
        <v/>
      </c>
      <c r="F4" s="27"/>
      <c r="G4" s="28"/>
      <c r="H4" s="29"/>
    </row>
    <row r="5" spans="1:8" ht="15.75">
      <c r="A5" s="27"/>
      <c r="B5" s="3" t="s">
        <v>2</v>
      </c>
      <c r="C5" s="4" t="s">
        <v>9</v>
      </c>
      <c r="D5" s="5">
        <f>IF(C5="?",C4*C6*C7,"")</f>
        <v>101302163.4508</v>
      </c>
      <c r="E5" s="26"/>
      <c r="F5" s="27"/>
      <c r="G5" s="27"/>
      <c r="H5" s="27"/>
    </row>
    <row r="6" spans="1:8" ht="15.75">
      <c r="A6" s="27"/>
      <c r="B6" s="3" t="s">
        <v>3</v>
      </c>
      <c r="C6" s="24">
        <v>2.47E-2</v>
      </c>
      <c r="D6" s="15" t="str">
        <f>IF(C6="?",C5/(C7*C4),"")</f>
        <v/>
      </c>
      <c r="F6" s="27"/>
      <c r="G6" s="28"/>
      <c r="H6" s="29"/>
    </row>
    <row r="7" spans="1:8" ht="15.75">
      <c r="A7" s="27"/>
      <c r="B7" s="3" t="s">
        <v>4</v>
      </c>
      <c r="C7" s="3">
        <v>1</v>
      </c>
      <c r="D7" s="15" t="str">
        <f>IF(C7="?",C5/(C6*C4),"")</f>
        <v/>
      </c>
      <c r="F7" s="27"/>
      <c r="G7" s="27"/>
      <c r="H7" s="27"/>
    </row>
    <row r="8" spans="1:8" ht="15.75">
      <c r="A8" s="30"/>
      <c r="B8" s="3" t="s">
        <v>5</v>
      </c>
      <c r="C8" s="4">
        <v>4000000000</v>
      </c>
      <c r="D8" s="6">
        <f>IF(C4="?",D4-C5,IF(C5="?",C4-D5,C4-C5))</f>
        <v>4000000000.5492001</v>
      </c>
      <c r="F8" s="30"/>
      <c r="G8" s="27"/>
      <c r="H8" s="27"/>
    </row>
    <row r="9" spans="1:8">
      <c r="A9" s="27"/>
      <c r="F9" s="27"/>
      <c r="G9" s="27"/>
      <c r="H9" s="27"/>
    </row>
    <row r="10" spans="1:8" ht="15.75">
      <c r="A10" s="27"/>
      <c r="B10" s="37" t="s">
        <v>28</v>
      </c>
      <c r="C10" s="37"/>
      <c r="D10" s="37"/>
      <c r="F10" s="27"/>
      <c r="G10" s="28"/>
      <c r="H10" s="29"/>
    </row>
    <row r="11" spans="1:8" ht="16.5" customHeight="1" thickBot="1">
      <c r="A11" s="27"/>
      <c r="F11" s="27"/>
      <c r="G11" s="27"/>
      <c r="H11" s="27"/>
    </row>
    <row r="12" spans="1:8" ht="15.75">
      <c r="A12" s="27"/>
      <c r="B12" s="34" t="s">
        <v>23</v>
      </c>
      <c r="C12" s="35"/>
      <c r="D12" s="36"/>
      <c r="F12" s="27"/>
      <c r="G12" s="27"/>
      <c r="H12" s="27"/>
    </row>
    <row r="13" spans="1:8">
      <c r="B13" s="3" t="s">
        <v>6</v>
      </c>
      <c r="C13" s="3" t="s">
        <v>7</v>
      </c>
      <c r="D13" s="3" t="s">
        <v>8</v>
      </c>
    </row>
    <row r="14" spans="1:8" ht="15.75">
      <c r="B14" s="3" t="s">
        <v>24</v>
      </c>
      <c r="C14" s="7">
        <v>2.47E-2</v>
      </c>
      <c r="D14" s="8" t="str">
        <f>IF(C14="?",C16/(1+C16*C15),"")</f>
        <v/>
      </c>
    </row>
    <row r="15" spans="1:8">
      <c r="B15" s="3" t="s">
        <v>14</v>
      </c>
      <c r="C15" s="3">
        <v>1</v>
      </c>
      <c r="D15" s="3"/>
    </row>
    <row r="16" spans="1:8" ht="15.75">
      <c r="B16" s="3" t="s">
        <v>13</v>
      </c>
      <c r="C16" s="7" t="s">
        <v>9</v>
      </c>
      <c r="D16" s="31">
        <f>IF(C16="?",C14/(1-C14*C15),"")</f>
        <v>2.5325540859222801E-2</v>
      </c>
    </row>
    <row r="17" spans="2:4" ht="15.75" thickBot="1"/>
    <row r="18" spans="2:4" ht="15.75">
      <c r="B18" s="34" t="s">
        <v>25</v>
      </c>
      <c r="C18" s="35"/>
      <c r="D18" s="36"/>
    </row>
    <row r="19" spans="2:4">
      <c r="B19" s="3" t="s">
        <v>6</v>
      </c>
      <c r="C19" s="3" t="s">
        <v>7</v>
      </c>
      <c r="D19" s="3" t="s">
        <v>8</v>
      </c>
    </row>
    <row r="20" spans="2:4" ht="15.75">
      <c r="B20" s="3" t="s">
        <v>24</v>
      </c>
      <c r="C20" s="7">
        <v>2.47E-2</v>
      </c>
      <c r="D20" s="8" t="str">
        <f>IF(C20="?",-(1-(1+C22)^C21)/((1+C22)^C21*C21),"")</f>
        <v/>
      </c>
    </row>
    <row r="21" spans="2:4">
      <c r="B21" s="3" t="s">
        <v>14</v>
      </c>
      <c r="C21" s="3">
        <v>1</v>
      </c>
      <c r="D21" s="3"/>
    </row>
    <row r="22" spans="2:4" ht="15.75">
      <c r="B22" s="3" t="s">
        <v>13</v>
      </c>
      <c r="C22" s="7" t="s">
        <v>9</v>
      </c>
      <c r="D22" s="31">
        <f>IF(C22="?",(1/(1-C20*C21))^(1/C21)-1,"")</f>
        <v>2.5325540859222784E-2</v>
      </c>
    </row>
    <row r="24" spans="2:4" ht="15.75">
      <c r="B24" s="1"/>
    </row>
    <row r="26" spans="2:4" ht="15.75">
      <c r="B26" s="25"/>
    </row>
    <row r="28" spans="2:4" ht="15.75">
      <c r="B28" s="1"/>
    </row>
  </sheetData>
  <mergeCells count="4">
    <mergeCell ref="B2:D2"/>
    <mergeCell ref="B10:D10"/>
    <mergeCell ref="B12:D12"/>
    <mergeCell ref="B18:D1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D14"/>
  <sheetViews>
    <sheetView workbookViewId="0">
      <selection activeCell="F11" sqref="F11"/>
    </sheetView>
  </sheetViews>
  <sheetFormatPr defaultRowHeight="15"/>
  <cols>
    <col min="1" max="1" width="6.42578125" customWidth="1"/>
    <col min="2" max="2" width="14.42578125" customWidth="1"/>
    <col min="3" max="3" width="19.5703125" bestFit="1" customWidth="1"/>
    <col min="4" max="4" width="29.85546875" bestFit="1" customWidth="1"/>
  </cols>
  <sheetData>
    <row r="1" spans="2:4" ht="15.75" thickBot="1"/>
    <row r="2" spans="2:4" ht="16.5" thickBot="1">
      <c r="B2" s="17" t="s">
        <v>10</v>
      </c>
      <c r="C2" s="18"/>
      <c r="D2" s="19"/>
    </row>
    <row r="3" spans="2:4">
      <c r="B3" s="11" t="s">
        <v>6</v>
      </c>
      <c r="C3" s="11" t="s">
        <v>11</v>
      </c>
      <c r="D3" s="11" t="s">
        <v>8</v>
      </c>
    </row>
    <row r="4" spans="2:4" ht="15.75">
      <c r="B4" s="3" t="s">
        <v>12</v>
      </c>
      <c r="C4" s="4" t="s">
        <v>9</v>
      </c>
      <c r="D4" s="5">
        <f>IF(C4="?",C5*C6*C7,"")</f>
        <v>101600000</v>
      </c>
    </row>
    <row r="5" spans="2:4" ht="15.75">
      <c r="B5" s="3" t="s">
        <v>11</v>
      </c>
      <c r="C5" s="4">
        <v>4000000000</v>
      </c>
      <c r="D5" s="6" t="str">
        <f>IF(C5="?",C4/(C6*C7),"")</f>
        <v/>
      </c>
    </row>
    <row r="6" spans="2:4" ht="15.75">
      <c r="B6" s="3" t="s">
        <v>13</v>
      </c>
      <c r="C6" s="7">
        <v>2.5399999999999999E-2</v>
      </c>
      <c r="D6" s="8" t="str">
        <f>IF(C6="?",C4/(C5*C7),"")</f>
        <v/>
      </c>
    </row>
    <row r="7" spans="2:4" ht="15.75">
      <c r="B7" s="3" t="s">
        <v>14</v>
      </c>
      <c r="C7" s="9">
        <v>1</v>
      </c>
      <c r="D7" s="10" t="str">
        <f>IF(C7="?",C4/(C5*C6),"")</f>
        <v/>
      </c>
    </row>
    <row r="8" spans="2:4" ht="16.5" thickBot="1">
      <c r="C8" s="2"/>
    </row>
    <row r="9" spans="2:4" ht="15.75">
      <c r="B9" s="20" t="s">
        <v>15</v>
      </c>
      <c r="C9" s="21"/>
      <c r="D9" s="22"/>
    </row>
    <row r="10" spans="2:4">
      <c r="B10" s="3" t="s">
        <v>6</v>
      </c>
      <c r="C10" s="3" t="s">
        <v>11</v>
      </c>
      <c r="D10" s="3" t="s">
        <v>8</v>
      </c>
    </row>
    <row r="11" spans="2:4" ht="15.75">
      <c r="B11" s="3" t="s">
        <v>16</v>
      </c>
      <c r="C11" s="4">
        <v>4000000000</v>
      </c>
      <c r="D11" s="15" t="str">
        <f>IF(C11="?",C12/(1+C13*C14),"")</f>
        <v/>
      </c>
    </row>
    <row r="12" spans="2:4" ht="15.75">
      <c r="B12" s="3" t="s">
        <v>17</v>
      </c>
      <c r="C12" s="4" t="s">
        <v>9</v>
      </c>
      <c r="D12" s="5">
        <f>IF(C12="?",C11*(1+C13*C14),"")</f>
        <v>4101600000.0000005</v>
      </c>
    </row>
    <row r="13" spans="2:4" ht="15.75">
      <c r="B13" s="3" t="s">
        <v>13</v>
      </c>
      <c r="C13" s="7">
        <v>2.5399999999999999E-2</v>
      </c>
      <c r="D13" s="15" t="str">
        <f>IF(C13="?",(C12/C11-1)/C14,"")</f>
        <v/>
      </c>
    </row>
    <row r="14" spans="2:4" ht="15.75">
      <c r="B14" s="3" t="s">
        <v>14</v>
      </c>
      <c r="C14" s="9">
        <v>1</v>
      </c>
      <c r="D14" s="16" t="str">
        <f>IF(C14="?",(C12/C11-1)/C13,"")</f>
        <v/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D14"/>
  <sheetViews>
    <sheetView workbookViewId="0">
      <selection activeCell="E17" sqref="E17"/>
    </sheetView>
  </sheetViews>
  <sheetFormatPr defaultRowHeight="15"/>
  <cols>
    <col min="1" max="1" width="11" bestFit="1" customWidth="1"/>
    <col min="2" max="2" width="14.5703125" customWidth="1"/>
    <col min="3" max="3" width="19.5703125" bestFit="1" customWidth="1"/>
    <col min="4" max="4" width="28.28515625" bestFit="1" customWidth="1"/>
  </cols>
  <sheetData>
    <row r="1" spans="2:4" ht="15.75" thickBot="1"/>
    <row r="2" spans="2:4" ht="16.5" thickBot="1">
      <c r="B2" s="17" t="s">
        <v>18</v>
      </c>
      <c r="C2" s="18"/>
      <c r="D2" s="19"/>
    </row>
    <row r="3" spans="2:4">
      <c r="B3" s="11" t="s">
        <v>6</v>
      </c>
      <c r="C3" s="11" t="s">
        <v>7</v>
      </c>
      <c r="D3" s="11" t="s">
        <v>8</v>
      </c>
    </row>
    <row r="4" spans="2:4" ht="15.75">
      <c r="B4" s="3" t="s">
        <v>12</v>
      </c>
      <c r="C4" s="4" t="s">
        <v>9</v>
      </c>
      <c r="D4" s="5">
        <f>IF(C4="?",C5*((1+C6)^C7-1),"")</f>
        <v>101200000.0000004</v>
      </c>
    </row>
    <row r="5" spans="2:4" ht="15.75">
      <c r="B5" s="3" t="s">
        <v>11</v>
      </c>
      <c r="C5" s="4">
        <v>4000000000</v>
      </c>
      <c r="D5" s="6" t="str">
        <f>IF(C5="?",C4/((1+C6)^C7-1),"")</f>
        <v/>
      </c>
    </row>
    <row r="6" spans="2:4" ht="15.75">
      <c r="B6" s="3" t="s">
        <v>13</v>
      </c>
      <c r="C6" s="7">
        <v>2.53E-2</v>
      </c>
      <c r="D6" s="8" t="str">
        <f>IF(C6="?",(1+(C4/C5))^(1/C7)-1,"")</f>
        <v/>
      </c>
    </row>
    <row r="7" spans="2:4" ht="15.75">
      <c r="B7" s="3" t="s">
        <v>14</v>
      </c>
      <c r="C7" s="3">
        <v>1</v>
      </c>
      <c r="D7" s="15" t="str">
        <f>IF(C7="?",LN(C4/C5+1)/LN(1+C6),"")</f>
        <v/>
      </c>
    </row>
    <row r="8" spans="2:4" ht="15.75" thickBot="1"/>
    <row r="9" spans="2:4" ht="16.5" thickBot="1">
      <c r="B9" s="17" t="s">
        <v>19</v>
      </c>
      <c r="C9" s="18"/>
      <c r="D9" s="19"/>
    </row>
    <row r="10" spans="2:4">
      <c r="B10" s="11" t="s">
        <v>6</v>
      </c>
      <c r="C10" s="11" t="s">
        <v>11</v>
      </c>
      <c r="D10" s="11" t="s">
        <v>8</v>
      </c>
    </row>
    <row r="11" spans="2:4" ht="15.75">
      <c r="B11" s="3" t="s">
        <v>16</v>
      </c>
      <c r="C11" s="4">
        <v>4000000000</v>
      </c>
      <c r="D11" s="15" t="str">
        <f>IF(C11="?",PV(C13,C14,,C12),"")</f>
        <v/>
      </c>
    </row>
    <row r="12" spans="2:4" ht="15.75">
      <c r="B12" s="3" t="s">
        <v>17</v>
      </c>
      <c r="C12" s="4" t="s">
        <v>9</v>
      </c>
      <c r="D12" s="5">
        <f>IF(C12="?",FV(C13,C14,,C11),"")</f>
        <v>-4101200000.0000005</v>
      </c>
    </row>
    <row r="13" spans="2:4" ht="15.75">
      <c r="B13" s="3" t="s">
        <v>13</v>
      </c>
      <c r="C13" s="7">
        <v>2.53E-2</v>
      </c>
      <c r="D13" s="15" t="str">
        <f>IF(C13="?",RATE(C14,,C11,C12),"")</f>
        <v/>
      </c>
    </row>
    <row r="14" spans="2:4" ht="15.75">
      <c r="B14" s="3" t="s">
        <v>14</v>
      </c>
      <c r="C14" s="3">
        <v>1</v>
      </c>
      <c r="D14" s="15" t="str">
        <f>IF(C14="?",NPER(C13,,C11,C12),"")</f>
        <v/>
      </c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C6" sqref="C6"/>
    </sheetView>
  </sheetViews>
  <sheetFormatPr defaultRowHeight="15"/>
  <cols>
    <col min="1" max="1" width="21.7109375" customWidth="1"/>
    <col min="2" max="2" width="19.5703125" bestFit="1" customWidth="1"/>
    <col min="3" max="3" width="28.28515625" bestFit="1" customWidth="1"/>
    <col min="6" max="6" width="40.85546875" customWidth="1"/>
    <col min="7" max="7" width="12.140625" customWidth="1"/>
    <col min="8" max="8" width="9.5703125" customWidth="1"/>
  </cols>
  <sheetData>
    <row r="1" spans="1:8">
      <c r="A1" t="s">
        <v>27</v>
      </c>
    </row>
    <row r="2" spans="1:8" ht="15.75" thickBot="1"/>
    <row r="3" spans="1:8" ht="15.75">
      <c r="A3" s="20" t="s">
        <v>0</v>
      </c>
      <c r="B3" s="21"/>
      <c r="C3" s="22"/>
      <c r="F3" s="12" t="s">
        <v>23</v>
      </c>
      <c r="G3" s="13"/>
      <c r="H3" s="14"/>
    </row>
    <row r="4" spans="1:8">
      <c r="A4" s="3" t="s">
        <v>6</v>
      </c>
      <c r="B4" s="3" t="s">
        <v>7</v>
      </c>
      <c r="C4" s="3" t="s">
        <v>8</v>
      </c>
      <c r="F4" s="3" t="s">
        <v>6</v>
      </c>
      <c r="G4" s="3" t="s">
        <v>7</v>
      </c>
      <c r="H4" s="3" t="s">
        <v>8</v>
      </c>
    </row>
    <row r="5" spans="1:8" ht="15.75">
      <c r="A5" s="3" t="s">
        <v>1</v>
      </c>
      <c r="B5" s="23">
        <v>4101302164</v>
      </c>
      <c r="C5" s="15" t="str">
        <f>IF(B5="?",B6/(B7*B8),"")</f>
        <v/>
      </c>
      <c r="F5" s="3" t="s">
        <v>24</v>
      </c>
      <c r="G5" s="7">
        <v>2.47E-2</v>
      </c>
      <c r="H5" s="8" t="str">
        <f>IF(G5="?",G7/(1+G7*G6),"")</f>
        <v/>
      </c>
    </row>
    <row r="6" spans="1:8" ht="15.75">
      <c r="A6" s="3" t="s">
        <v>2</v>
      </c>
      <c r="B6" s="4" t="s">
        <v>9</v>
      </c>
      <c r="C6" s="5">
        <f>IF(B6="?",B5*B7*B8,"")</f>
        <v>101302163.4508</v>
      </c>
      <c r="F6" s="3" t="s">
        <v>14</v>
      </c>
      <c r="G6" s="3">
        <v>1</v>
      </c>
      <c r="H6" s="3"/>
    </row>
    <row r="7" spans="1:8" ht="15.75">
      <c r="A7" s="3" t="s">
        <v>3</v>
      </c>
      <c r="B7" s="24">
        <v>2.47E-2</v>
      </c>
      <c r="C7" s="15" t="str">
        <f>IF(B7="?",B6/(B8*B5),"")</f>
        <v/>
      </c>
      <c r="F7" s="3" t="s">
        <v>13</v>
      </c>
      <c r="G7" s="7" t="s">
        <v>9</v>
      </c>
      <c r="H7" s="8">
        <f>IF(G7="?",G5/(1-G5*G6),"")</f>
        <v>2.5325540859222801E-2</v>
      </c>
    </row>
    <row r="8" spans="1:8" ht="16.5" thickBot="1">
      <c r="A8" s="3" t="s">
        <v>4</v>
      </c>
      <c r="B8" s="3">
        <v>1</v>
      </c>
      <c r="C8" s="15" t="str">
        <f>IF(B8="?",B6/(B7*B5),"")</f>
        <v/>
      </c>
    </row>
    <row r="9" spans="1:8" ht="15.75">
      <c r="A9" s="3" t="s">
        <v>5</v>
      </c>
      <c r="B9" s="4">
        <v>4000000000</v>
      </c>
      <c r="C9" s="6">
        <f>IF(B5="?",C5-B6,IF(B6="?",B5-C6,B5-B6))</f>
        <v>4000000000.5492001</v>
      </c>
      <c r="F9" s="12" t="s">
        <v>25</v>
      </c>
      <c r="G9" s="13"/>
      <c r="H9" s="14"/>
    </row>
    <row r="10" spans="1:8">
      <c r="F10" s="3" t="s">
        <v>6</v>
      </c>
      <c r="G10" s="3" t="s">
        <v>7</v>
      </c>
      <c r="H10" s="3" t="s">
        <v>8</v>
      </c>
    </row>
    <row r="11" spans="1:8" ht="15.75">
      <c r="F11" s="3" t="s">
        <v>24</v>
      </c>
      <c r="G11" s="7">
        <v>2.47E-2</v>
      </c>
      <c r="H11" s="8" t="str">
        <f>IF(G11="?",-(1-(1+G13)^G12)/((1+G13)^G12*G12),"")</f>
        <v/>
      </c>
    </row>
    <row r="12" spans="1:8">
      <c r="F12" s="3" t="s">
        <v>14</v>
      </c>
      <c r="G12" s="3">
        <v>1</v>
      </c>
      <c r="H12" s="3"/>
    </row>
    <row r="13" spans="1:8" ht="15.75">
      <c r="F13" s="3" t="s">
        <v>13</v>
      </c>
      <c r="G13" s="7" t="s">
        <v>9</v>
      </c>
      <c r="H13" s="8">
        <f>IF(G13="?",(1/(1-G11*G12))^(1/G12)-1,"")</f>
        <v>2.5325540859222784E-2</v>
      </c>
    </row>
    <row r="14" spans="1:8" ht="15.75">
      <c r="A14" s="1" t="s">
        <v>26</v>
      </c>
    </row>
    <row r="19" spans="1:1" ht="15.75">
      <c r="A19" s="1" t="s">
        <v>20</v>
      </c>
    </row>
    <row r="21" spans="1:1" ht="15.75">
      <c r="A21" s="1" t="s">
        <v>21</v>
      </c>
    </row>
    <row r="23" spans="1:1" ht="15.75">
      <c r="A23" s="25" t="s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E10"/>
  <sheetViews>
    <sheetView tabSelected="1" workbookViewId="0">
      <selection activeCell="B5" sqref="B5"/>
    </sheetView>
  </sheetViews>
  <sheetFormatPr defaultRowHeight="15"/>
  <cols>
    <col min="2" max="2" width="18.140625" customWidth="1"/>
    <col min="3" max="3" width="26.140625" customWidth="1"/>
    <col min="4" max="4" width="35.42578125" customWidth="1"/>
  </cols>
  <sheetData>
    <row r="2" spans="2:5" ht="15.75">
      <c r="B2" s="30"/>
      <c r="C2" s="27"/>
      <c r="D2" s="27"/>
      <c r="E2" s="27"/>
    </row>
    <row r="3" spans="2:5">
      <c r="B3" s="27"/>
      <c r="C3" s="27"/>
      <c r="D3" s="27"/>
      <c r="E3" s="27"/>
    </row>
    <row r="4" spans="2:5" ht="15.75">
      <c r="B4" s="27"/>
      <c r="C4" s="32"/>
      <c r="D4" s="33"/>
      <c r="E4" s="27"/>
    </row>
    <row r="5" spans="2:5" ht="15.75">
      <c r="B5" s="27"/>
      <c r="C5" s="32"/>
      <c r="D5" s="33"/>
      <c r="E5" s="27"/>
    </row>
    <row r="6" spans="2:5" ht="15.75">
      <c r="B6" s="27"/>
      <c r="C6" s="27"/>
      <c r="D6" s="30"/>
      <c r="E6" s="27"/>
    </row>
    <row r="7" spans="2:5" ht="15.75">
      <c r="B7" s="27"/>
      <c r="C7" s="27"/>
      <c r="D7" s="30"/>
      <c r="E7" s="27"/>
    </row>
    <row r="8" spans="2:5" ht="15.75">
      <c r="B8" s="27"/>
      <c r="C8" s="32"/>
      <c r="D8" s="33"/>
      <c r="E8" s="27"/>
    </row>
    <row r="9" spans="2:5">
      <c r="B9" s="27"/>
      <c r="C9" s="27"/>
      <c r="D9" s="27"/>
      <c r="E9" s="27"/>
    </row>
    <row r="10" spans="2:5">
      <c r="B10" s="27"/>
      <c r="C10" s="27"/>
      <c r="D10" s="27"/>
      <c r="E10" s="27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Banco A</vt:lpstr>
      <vt:lpstr>Banco B</vt:lpstr>
      <vt:lpstr>Banco C</vt:lpstr>
      <vt:lpstr>Banco aa</vt:lpstr>
      <vt:lpstr>Resposta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FATIMA</cp:lastModifiedBy>
  <dcterms:created xsi:type="dcterms:W3CDTF">2013-10-15T11:09:55Z</dcterms:created>
  <dcterms:modified xsi:type="dcterms:W3CDTF">2013-10-19T20:04:46Z</dcterms:modified>
</cp:coreProperties>
</file>