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11640"/>
  </bookViews>
  <sheets>
    <sheet name="Análise" sheetId="1" r:id="rId1"/>
    <sheet name="Definir qtde por classe" sheetId="2" r:id="rId2"/>
    <sheet name="Histograma" sheetId="3" r:id="rId3"/>
    <sheet name="Faturamento Mínimo" sheetId="4" r:id="rId4"/>
  </sheets>
  <calcPr calcId="145621"/>
</workbook>
</file>

<file path=xl/calcChain.xml><?xml version="1.0" encoding="utf-8"?>
<calcChain xmlns="http://schemas.openxmlformats.org/spreadsheetml/2006/main">
  <c r="M131" i="1" l="1"/>
  <c r="M133" i="1" l="1"/>
  <c r="M132" i="1"/>
  <c r="F8" i="4"/>
  <c r="B9" i="3" l="1"/>
  <c r="B8" i="3"/>
  <c r="B7" i="3"/>
  <c r="B6" i="3"/>
  <c r="B5" i="3"/>
  <c r="B4" i="3"/>
  <c r="B3" i="3"/>
  <c r="B2" i="3"/>
  <c r="D120" i="1"/>
  <c r="D124" i="1"/>
  <c r="D122" i="1"/>
  <c r="B130" i="1"/>
  <c r="D118" i="1"/>
  <c r="D114" i="1"/>
  <c r="D116" i="1"/>
  <c r="B11" i="3"/>
  <c r="D4" i="3"/>
  <c r="C130" i="1"/>
  <c r="C91" i="2"/>
  <c r="C83" i="2"/>
  <c r="C108" i="2"/>
  <c r="C48" i="2"/>
  <c r="C4" i="2"/>
  <c r="C30" i="2"/>
  <c r="C68" i="2"/>
  <c r="C64" i="2"/>
  <c r="C8" i="2"/>
  <c r="C75" i="2"/>
  <c r="C47" i="2"/>
  <c r="C24" i="2"/>
  <c r="C42" i="2"/>
  <c r="C43" i="2"/>
  <c r="E130" i="1"/>
  <c r="C46" i="2"/>
  <c r="C88" i="2"/>
  <c r="C17" i="2"/>
  <c r="C18" i="2"/>
  <c r="C7" i="2"/>
  <c r="C95" i="2"/>
  <c r="C21" i="2"/>
  <c r="C55" i="2"/>
  <c r="C80" i="2"/>
  <c r="C12" i="2"/>
  <c r="C93" i="2"/>
  <c r="C15" i="2"/>
  <c r="C100" i="2"/>
  <c r="C10" i="2"/>
  <c r="C60" i="2"/>
  <c r="C37" i="2"/>
  <c r="C22" i="2"/>
  <c r="C45" i="2"/>
  <c r="C26" i="2"/>
  <c r="C33" i="2"/>
  <c r="C78" i="2"/>
  <c r="C36" i="2"/>
  <c r="C104" i="2"/>
  <c r="D3" i="3"/>
  <c r="D8" i="3"/>
  <c r="C3" i="3"/>
  <c r="D7" i="3"/>
  <c r="C4" i="3"/>
  <c r="D6" i="3"/>
  <c r="C2" i="3"/>
  <c r="C8" i="3"/>
  <c r="D2" i="3"/>
  <c r="D5" i="3"/>
  <c r="C5" i="3"/>
  <c r="D9" i="3"/>
  <c r="C6" i="3"/>
  <c r="C9" i="3"/>
  <c r="C7" i="3"/>
  <c r="C74" i="2"/>
  <c r="C103" i="2"/>
  <c r="C54" i="2"/>
  <c r="C14" i="2"/>
  <c r="C57" i="2"/>
  <c r="C77" i="2"/>
  <c r="C79" i="2"/>
  <c r="C41" i="2"/>
  <c r="C49" i="2"/>
  <c r="C107" i="2"/>
  <c r="C97" i="2"/>
  <c r="C35" i="2"/>
  <c r="C70" i="2"/>
  <c r="C34" i="2"/>
  <c r="C85" i="2"/>
  <c r="C32" i="2"/>
  <c r="C73" i="2"/>
  <c r="C11" i="2"/>
  <c r="C84" i="2"/>
  <c r="C39" i="2"/>
  <c r="C23" i="2"/>
  <c r="C44" i="2"/>
  <c r="C62" i="2"/>
  <c r="C9" i="2"/>
  <c r="C67" i="2"/>
  <c r="C5" i="2"/>
  <c r="C81" i="2"/>
  <c r="C101" i="2"/>
  <c r="C99" i="2"/>
  <c r="C52" i="2"/>
  <c r="C109" i="2"/>
  <c r="C53" i="2"/>
  <c r="C92" i="2"/>
  <c r="C65" i="2"/>
  <c r="C102" i="2"/>
  <c r="C82" i="2"/>
  <c r="C106" i="2"/>
  <c r="C98" i="2"/>
  <c r="C63" i="2"/>
  <c r="C50" i="2"/>
  <c r="C110" i="2"/>
  <c r="C40" i="2"/>
  <c r="C96" i="2"/>
  <c r="C16" i="2"/>
  <c r="C38" i="2"/>
  <c r="C19" i="2"/>
  <c r="C20" i="2"/>
  <c r="B131" i="1"/>
  <c r="C105" i="2"/>
  <c r="C94" i="2"/>
  <c r="C86" i="2"/>
  <c r="C25" i="2"/>
  <c r="C6" i="2"/>
  <c r="C28" i="2"/>
  <c r="C71" i="2"/>
  <c r="C31" i="2"/>
  <c r="C3" i="2"/>
  <c r="C112" i="2"/>
  <c r="C76" i="2"/>
  <c r="C27" i="2"/>
  <c r="C13" i="2"/>
  <c r="C69" i="2"/>
  <c r="C51" i="2"/>
  <c r="C61" i="2"/>
  <c r="C58" i="2"/>
  <c r="C90" i="2"/>
  <c r="C89" i="2"/>
  <c r="C72" i="2"/>
  <c r="C56" i="2"/>
  <c r="C66" i="2"/>
  <c r="C87" i="2"/>
  <c r="C59" i="2"/>
  <c r="C29" i="2"/>
  <c r="C11" i="3"/>
  <c r="D130" i="1"/>
  <c r="D12" i="2"/>
  <c r="D25" i="2"/>
  <c r="D84" i="2"/>
  <c r="D18" i="2"/>
  <c r="D38" i="2"/>
  <c r="D22" i="2"/>
  <c r="D27" i="2"/>
  <c r="D99" i="2"/>
  <c r="D107" i="2"/>
  <c r="D3" i="2"/>
  <c r="D70" i="2"/>
  <c r="D72" i="2"/>
  <c r="D104" i="2"/>
  <c r="D53" i="2"/>
  <c r="D6" i="2"/>
  <c r="D13" i="2"/>
  <c r="D4" i="2"/>
  <c r="D68" i="2"/>
  <c r="D89" i="2"/>
  <c r="D110" i="2"/>
  <c r="D32" i="2"/>
  <c r="D5" i="2"/>
  <c r="D23" i="2"/>
  <c r="D36" i="2"/>
  <c r="C131" i="1"/>
  <c r="D29" i="2"/>
  <c r="D39" i="2"/>
  <c r="D100" i="2"/>
  <c r="D71" i="2"/>
  <c r="D33" i="2"/>
  <c r="D54" i="2"/>
  <c r="D102" i="2"/>
  <c r="E131" i="1"/>
  <c r="D101" i="2"/>
  <c r="D46" i="2"/>
  <c r="D97" i="2"/>
  <c r="D78" i="2"/>
  <c r="D76" i="2"/>
  <c r="D17" i="2"/>
  <c r="D20" i="2"/>
  <c r="D55" i="2"/>
  <c r="D15" i="2"/>
  <c r="D40" i="2"/>
  <c r="D98" i="2"/>
  <c r="D9" i="2"/>
  <c r="D64" i="2"/>
  <c r="D24" i="2"/>
  <c r="D10" i="2"/>
  <c r="D65" i="2"/>
  <c r="D8" i="2"/>
  <c r="D57" i="2"/>
  <c r="D11" i="2"/>
  <c r="D21" i="2"/>
  <c r="D59" i="2"/>
  <c r="D62" i="2"/>
  <c r="D7" i="2"/>
  <c r="D73" i="2"/>
  <c r="D103" i="2"/>
  <c r="D34" i="2"/>
  <c r="D87" i="2"/>
  <c r="D91" i="2"/>
  <c r="D86" i="2"/>
  <c r="D96" i="2"/>
  <c r="D43" i="2"/>
  <c r="D58" i="2"/>
  <c r="D108" i="2"/>
  <c r="D77" i="2"/>
  <c r="D16" i="2"/>
  <c r="D112" i="2"/>
  <c r="D85" i="2"/>
  <c r="D105" i="2"/>
  <c r="D74" i="2"/>
  <c r="D80" i="2"/>
  <c r="D69" i="2"/>
  <c r="D106" i="2"/>
  <c r="D35" i="2"/>
  <c r="D28" i="2"/>
  <c r="D83" i="2"/>
  <c r="D63" i="2"/>
  <c r="D79" i="2"/>
  <c r="D90" i="2"/>
  <c r="D42" i="2"/>
  <c r="D41" i="2"/>
  <c r="D47" i="2"/>
  <c r="D93" i="2"/>
  <c r="D67" i="2"/>
  <c r="B132" i="1"/>
  <c r="D37" i="2"/>
  <c r="D82" i="2"/>
  <c r="D92" i="2"/>
  <c r="D52" i="2"/>
  <c r="D30" i="2"/>
  <c r="D45" i="2"/>
  <c r="D19" i="2"/>
  <c r="D81" i="2"/>
  <c r="D66" i="2"/>
  <c r="D75" i="2"/>
  <c r="D14" i="2"/>
  <c r="D56" i="2"/>
  <c r="D48" i="2"/>
  <c r="D44" i="2"/>
  <c r="D60" i="2"/>
  <c r="D88" i="2"/>
  <c r="D109" i="2"/>
  <c r="D95" i="2"/>
  <c r="D51" i="2"/>
  <c r="D50" i="2"/>
  <c r="D61" i="2"/>
  <c r="D31" i="2"/>
  <c r="D94" i="2"/>
  <c r="D49" i="2"/>
  <c r="D26" i="2"/>
  <c r="J130" i="1"/>
  <c r="G130" i="1"/>
  <c r="D131" i="1"/>
  <c r="E39" i="2"/>
  <c r="E30" i="2"/>
  <c r="E72" i="2"/>
  <c r="E47" i="2"/>
  <c r="E40" i="2"/>
  <c r="E103" i="2"/>
  <c r="E37" i="2"/>
  <c r="E86" i="2"/>
  <c r="E20" i="2"/>
  <c r="E9" i="2"/>
  <c r="E4" i="2"/>
  <c r="E31" i="2"/>
  <c r="E16" i="2"/>
  <c r="E3" i="2"/>
  <c r="E32" i="2"/>
  <c r="E18" i="2"/>
  <c r="E74" i="2"/>
  <c r="E8" i="2"/>
  <c r="E50" i="2"/>
  <c r="E65" i="2"/>
  <c r="E13" i="2"/>
  <c r="E11" i="2"/>
  <c r="E83" i="2"/>
  <c r="E66" i="2"/>
  <c r="E27" i="2"/>
  <c r="E21" i="2"/>
  <c r="E54" i="2"/>
  <c r="E6" i="2"/>
  <c r="E12" i="2"/>
  <c r="E19" i="2"/>
  <c r="E108" i="2"/>
  <c r="E25" i="2"/>
  <c r="E96" i="2"/>
  <c r="E14" i="2"/>
  <c r="E17" i="2"/>
  <c r="E81" i="2"/>
  <c r="E98" i="2"/>
  <c r="E106" i="2"/>
  <c r="E87" i="2"/>
  <c r="C132" i="1"/>
  <c r="E82" i="2"/>
  <c r="E23" i="2"/>
  <c r="E76" i="2"/>
  <c r="E97" i="2"/>
  <c r="E43" i="2"/>
  <c r="E15" i="2"/>
  <c r="E46" i="2"/>
  <c r="E93" i="2"/>
  <c r="E51" i="2"/>
  <c r="E63" i="2"/>
  <c r="E10" i="2"/>
  <c r="E70" i="2"/>
  <c r="E5" i="2"/>
  <c r="E78" i="2"/>
  <c r="E95" i="2"/>
  <c r="E75" i="2"/>
  <c r="E42" i="2"/>
  <c r="E79" i="2"/>
  <c r="E22" i="2"/>
  <c r="E7" i="2"/>
  <c r="E61" i="2"/>
  <c r="E56" i="2"/>
  <c r="E58" i="2"/>
  <c r="E36" i="2"/>
  <c r="E68" i="2"/>
  <c r="J131" i="1"/>
  <c r="E88" i="2"/>
  <c r="E49" i="2"/>
  <c r="E28" i="2"/>
  <c r="E48" i="2"/>
  <c r="E84" i="2"/>
  <c r="E55" i="2"/>
  <c r="E34" i="2"/>
  <c r="E99" i="2"/>
  <c r="E67" i="2"/>
  <c r="E109" i="2"/>
  <c r="B133" i="1"/>
  <c r="E94" i="2"/>
  <c r="E101" i="2"/>
  <c r="E45" i="2"/>
  <c r="E33" i="2"/>
  <c r="E102" i="2"/>
  <c r="E91" i="2"/>
  <c r="E100" i="2"/>
  <c r="E105" i="2"/>
  <c r="E110" i="2"/>
  <c r="E59" i="2"/>
  <c r="E24" i="2"/>
  <c r="E112" i="2"/>
  <c r="E60" i="2"/>
  <c r="E29" i="2"/>
  <c r="E62" i="2"/>
  <c r="E90" i="2"/>
  <c r="E104" i="2"/>
  <c r="E35" i="2"/>
  <c r="E132" i="1"/>
  <c r="E73" i="2"/>
  <c r="E57" i="2"/>
  <c r="E107" i="2"/>
  <c r="E92" i="2"/>
  <c r="E52" i="2"/>
  <c r="E80" i="2"/>
  <c r="E64" i="2"/>
  <c r="E89" i="2"/>
  <c r="E85" i="2"/>
  <c r="E41" i="2"/>
  <c r="E71" i="2"/>
  <c r="E26" i="2"/>
  <c r="E69" i="2"/>
  <c r="E77" i="2"/>
  <c r="E38" i="2"/>
  <c r="E53" i="2"/>
  <c r="E44" i="2"/>
  <c r="G131" i="1"/>
  <c r="D132" i="1"/>
  <c r="G132" i="1"/>
  <c r="F4" i="2"/>
  <c r="F8" i="2"/>
  <c r="F35" i="2"/>
  <c r="F34" i="2"/>
  <c r="F23" i="2"/>
  <c r="F66" i="2"/>
  <c r="F52" i="2"/>
  <c r="F62" i="2"/>
  <c r="F30" i="2"/>
  <c r="F38" i="2"/>
  <c r="C133" i="1"/>
  <c r="F15" i="2"/>
  <c r="F19" i="2"/>
  <c r="F29" i="2"/>
  <c r="F36" i="2"/>
  <c r="F33" i="2"/>
  <c r="F58" i="2"/>
  <c r="F88" i="2"/>
  <c r="F40" i="2"/>
  <c r="F3" i="2"/>
  <c r="F60" i="2"/>
  <c r="F11" i="2"/>
  <c r="F21" i="2"/>
  <c r="F99" i="2"/>
  <c r="F5" i="2"/>
  <c r="F25" i="2"/>
  <c r="F10" i="2"/>
  <c r="F41" i="2"/>
  <c r="F14" i="2"/>
  <c r="F18" i="2"/>
  <c r="F97" i="2"/>
  <c r="F78" i="2"/>
  <c r="F9" i="2"/>
  <c r="F26" i="2"/>
  <c r="F37" i="2"/>
  <c r="F54" i="2"/>
  <c r="F76" i="2"/>
  <c r="F106" i="2"/>
  <c r="F12" i="2"/>
  <c r="F31" i="2"/>
  <c r="F63" i="2"/>
  <c r="F69" i="2"/>
  <c r="F77" i="2"/>
  <c r="F92" i="2"/>
  <c r="F22" i="2"/>
  <c r="F20" i="2"/>
  <c r="F13" i="2"/>
  <c r="F28" i="2"/>
  <c r="F79" i="2"/>
  <c r="F39" i="2"/>
  <c r="F42" i="2"/>
  <c r="F16" i="2"/>
  <c r="F6" i="2"/>
  <c r="F49" i="2"/>
  <c r="F32" i="2"/>
  <c r="F7" i="2"/>
  <c r="F17" i="2"/>
  <c r="F70" i="2"/>
  <c r="F27" i="2"/>
  <c r="F24" i="2"/>
  <c r="F59" i="2"/>
  <c r="F53" i="2"/>
  <c r="F57" i="2"/>
  <c r="F61" i="2"/>
  <c r="F46" i="2"/>
  <c r="F73" i="2"/>
  <c r="B134" i="1"/>
  <c r="F89" i="2"/>
  <c r="F43" i="2"/>
  <c r="F95" i="2"/>
  <c r="F85" i="2"/>
  <c r="F90" i="2"/>
  <c r="F102" i="2"/>
  <c r="F80" i="2"/>
  <c r="F44" i="2"/>
  <c r="F83" i="2"/>
  <c r="F87" i="2"/>
  <c r="F65" i="2"/>
  <c r="F72" i="2"/>
  <c r="F82" i="2"/>
  <c r="F50" i="2"/>
  <c r="F75" i="2"/>
  <c r="F55" i="2"/>
  <c r="F107" i="2"/>
  <c r="F110" i="2"/>
  <c r="F48" i="2"/>
  <c r="F112" i="2"/>
  <c r="F68" i="2"/>
  <c r="F56" i="2"/>
  <c r="F64" i="2"/>
  <c r="F93" i="2"/>
  <c r="F98" i="2"/>
  <c r="F67" i="2"/>
  <c r="F96" i="2"/>
  <c r="F94" i="2"/>
  <c r="F109" i="2"/>
  <c r="F103" i="2"/>
  <c r="F45" i="2"/>
  <c r="E133" i="1"/>
  <c r="F47" i="2"/>
  <c r="F104" i="2"/>
  <c r="F86" i="2"/>
  <c r="F51" i="2"/>
  <c r="F81" i="2"/>
  <c r="F84" i="2"/>
  <c r="F108" i="2"/>
  <c r="F74" i="2"/>
  <c r="F100" i="2"/>
  <c r="F105" i="2"/>
  <c r="F71" i="2"/>
  <c r="F101" i="2"/>
  <c r="F91" i="2"/>
  <c r="J132" i="1"/>
  <c r="D133" i="1"/>
  <c r="G133" i="1"/>
  <c r="J133" i="1"/>
  <c r="G18" i="2"/>
  <c r="G70" i="2"/>
  <c r="G45" i="2"/>
  <c r="G15" i="2"/>
  <c r="G37" i="2"/>
  <c r="G6" i="2"/>
  <c r="G19" i="2"/>
  <c r="G30" i="2"/>
  <c r="G40" i="2"/>
  <c r="G23" i="2"/>
  <c r="G35" i="2"/>
  <c r="G21" i="2"/>
  <c r="G9" i="2"/>
  <c r="G43" i="2"/>
  <c r="G50" i="2"/>
  <c r="G22" i="2"/>
  <c r="G46" i="2"/>
  <c r="G14" i="2"/>
  <c r="G62" i="2"/>
  <c r="G44" i="2"/>
  <c r="G12" i="2"/>
  <c r="G63" i="2"/>
  <c r="C134" i="1"/>
  <c r="G69" i="2"/>
  <c r="G32" i="2"/>
  <c r="G42" i="2"/>
  <c r="G5" i="2"/>
  <c r="G7" i="2"/>
  <c r="G61" i="2"/>
  <c r="G33" i="2"/>
  <c r="G26" i="2"/>
  <c r="G80" i="2"/>
  <c r="G36" i="2"/>
  <c r="G3" i="2"/>
  <c r="G38" i="2"/>
  <c r="G11" i="2"/>
  <c r="G20" i="2"/>
  <c r="G101" i="2"/>
  <c r="G13" i="2"/>
  <c r="G58" i="2"/>
  <c r="G67" i="2"/>
  <c r="G25" i="2"/>
  <c r="G8" i="2"/>
  <c r="G34" i="2"/>
  <c r="G48" i="2"/>
  <c r="G29" i="2"/>
  <c r="G57" i="2"/>
  <c r="G17" i="2"/>
  <c r="G95" i="2"/>
  <c r="G10" i="2"/>
  <c r="G56" i="2"/>
  <c r="G94" i="2"/>
  <c r="G59" i="2"/>
  <c r="G41" i="2"/>
  <c r="G39" i="2"/>
  <c r="G86" i="2"/>
  <c r="G27" i="2"/>
  <c r="G47" i="2"/>
  <c r="G54" i="2"/>
  <c r="G16" i="2"/>
  <c r="G103" i="2"/>
  <c r="G49" i="2"/>
  <c r="G53" i="2"/>
  <c r="G55" i="2"/>
  <c r="G108" i="2"/>
  <c r="G52" i="2"/>
  <c r="G31" i="2"/>
  <c r="G24" i="2"/>
  <c r="G28" i="2"/>
  <c r="G51" i="2"/>
  <c r="G4" i="2"/>
  <c r="G60" i="2"/>
  <c r="G85" i="2"/>
  <c r="G88" i="2"/>
  <c r="G66" i="2"/>
  <c r="G91" i="2"/>
  <c r="G92" i="2"/>
  <c r="G83" i="2"/>
  <c r="G97" i="2"/>
  <c r="E134" i="1"/>
  <c r="G72" i="2"/>
  <c r="G64" i="2"/>
  <c r="G68" i="2"/>
  <c r="G106" i="2"/>
  <c r="G82" i="2"/>
  <c r="G109" i="2"/>
  <c r="G110" i="2"/>
  <c r="G104" i="2"/>
  <c r="B135" i="1"/>
  <c r="G93" i="2"/>
  <c r="G79" i="2"/>
  <c r="G77" i="2"/>
  <c r="G74" i="2"/>
  <c r="G99" i="2"/>
  <c r="G81" i="2"/>
  <c r="G100" i="2"/>
  <c r="G75" i="2"/>
  <c r="G76" i="2"/>
  <c r="G98" i="2"/>
  <c r="G102" i="2"/>
  <c r="G87" i="2"/>
  <c r="G78" i="2"/>
  <c r="G90" i="2"/>
  <c r="G105" i="2"/>
  <c r="G65" i="2"/>
  <c r="G112" i="2"/>
  <c r="G84" i="2"/>
  <c r="G107" i="2"/>
  <c r="G96" i="2"/>
  <c r="G71" i="2"/>
  <c r="G89" i="2"/>
  <c r="G73" i="2"/>
  <c r="D134" i="1"/>
  <c r="H4" i="2"/>
  <c r="H70" i="2"/>
  <c r="H16" i="2"/>
  <c r="H10" i="2"/>
  <c r="H46" i="2"/>
  <c r="H64" i="2"/>
  <c r="H72" i="2"/>
  <c r="H38" i="2"/>
  <c r="H36" i="2"/>
  <c r="H37" i="2"/>
  <c r="H56" i="2"/>
  <c r="H106" i="2"/>
  <c r="H62" i="2"/>
  <c r="H47" i="2"/>
  <c r="H8" i="2"/>
  <c r="H26" i="2"/>
  <c r="H3" i="2"/>
  <c r="H41" i="2"/>
  <c r="H55" i="2"/>
  <c r="H108" i="2"/>
  <c r="H105" i="2"/>
  <c r="H23" i="2"/>
  <c r="H31" i="2"/>
  <c r="H13" i="2"/>
  <c r="H21" i="2"/>
  <c r="H17" i="2"/>
  <c r="H49" i="2"/>
  <c r="H39" i="2"/>
  <c r="H9" i="2"/>
  <c r="H68" i="2"/>
  <c r="H75" i="2"/>
  <c r="H82" i="2"/>
  <c r="H20" i="2"/>
  <c r="H66" i="2"/>
  <c r="H48" i="2"/>
  <c r="H15" i="2"/>
  <c r="H51" i="2"/>
  <c r="H24" i="2"/>
  <c r="H43" i="2"/>
  <c r="H25" i="2"/>
  <c r="H6" i="2"/>
  <c r="H98" i="2"/>
  <c r="H29" i="2"/>
  <c r="H42" i="2"/>
  <c r="H90" i="2"/>
  <c r="H77" i="2"/>
  <c r="H14" i="2"/>
  <c r="H94" i="2"/>
  <c r="H58" i="2"/>
  <c r="H52" i="2"/>
  <c r="H35" i="2"/>
  <c r="H79" i="2"/>
  <c r="H84" i="2"/>
  <c r="H109" i="2"/>
  <c r="H92" i="2"/>
  <c r="H34" i="2"/>
  <c r="H5" i="2"/>
  <c r="H57" i="2"/>
  <c r="H96" i="2"/>
  <c r="H40" i="2"/>
  <c r="H44" i="2"/>
  <c r="H59" i="2"/>
  <c r="H63" i="2"/>
  <c r="H30" i="2"/>
  <c r="H65" i="2"/>
  <c r="H33" i="2"/>
  <c r="H74" i="2"/>
  <c r="H93" i="2"/>
  <c r="H87" i="2"/>
  <c r="H27" i="2"/>
  <c r="H76" i="2"/>
  <c r="H69" i="2"/>
  <c r="H22" i="2"/>
  <c r="H89" i="2"/>
  <c r="H28" i="2"/>
  <c r="C135" i="1"/>
  <c r="H95" i="2"/>
  <c r="H45" i="2"/>
  <c r="H67" i="2"/>
  <c r="H60" i="2"/>
  <c r="H71" i="2"/>
  <c r="H86" i="2"/>
  <c r="E135" i="1"/>
  <c r="H19" i="2"/>
  <c r="H32" i="2"/>
  <c r="H11" i="2"/>
  <c r="H54" i="2"/>
  <c r="H18" i="2"/>
  <c r="H100" i="2"/>
  <c r="H101" i="2"/>
  <c r="H78" i="2"/>
  <c r="H53" i="2"/>
  <c r="H7" i="2"/>
  <c r="H81" i="2"/>
  <c r="H50" i="2"/>
  <c r="H83" i="2"/>
  <c r="H110" i="2"/>
  <c r="H61" i="2"/>
  <c r="H12" i="2"/>
  <c r="H99" i="2"/>
  <c r="G134" i="1"/>
  <c r="H85" i="2"/>
  <c r="B136" i="1"/>
  <c r="H73" i="2"/>
  <c r="H112" i="2"/>
  <c r="D135" i="1"/>
  <c r="H107" i="2"/>
  <c r="H104" i="2"/>
  <c r="H103" i="2"/>
  <c r="H80" i="2"/>
  <c r="H88" i="2"/>
  <c r="H91" i="2"/>
  <c r="H97" i="2"/>
  <c r="H102" i="2"/>
  <c r="J134" i="1"/>
  <c r="G135" i="1"/>
  <c r="I67" i="2"/>
  <c r="I41" i="2"/>
  <c r="I79" i="2"/>
  <c r="I32" i="2"/>
  <c r="I58" i="2"/>
  <c r="I71" i="2"/>
  <c r="I26" i="2"/>
  <c r="I11" i="2"/>
  <c r="I56" i="2"/>
  <c r="I63" i="2"/>
  <c r="I45" i="2"/>
  <c r="I65" i="2"/>
  <c r="I36" i="2"/>
  <c r="I39" i="2"/>
  <c r="I4" i="2"/>
  <c r="I43" i="2"/>
  <c r="I70" i="2"/>
  <c r="I40" i="2"/>
  <c r="I8" i="2"/>
  <c r="I76" i="2"/>
  <c r="C136" i="1"/>
  <c r="I101" i="2"/>
  <c r="I60" i="2"/>
  <c r="I48" i="2"/>
  <c r="I57" i="2"/>
  <c r="I6" i="2"/>
  <c r="I37" i="2"/>
  <c r="I9" i="2"/>
  <c r="I38" i="2"/>
  <c r="I72" i="2"/>
  <c r="I27" i="2"/>
  <c r="I35" i="2"/>
  <c r="I54" i="2"/>
  <c r="I59" i="2"/>
  <c r="I20" i="2"/>
  <c r="I24" i="2"/>
  <c r="I55" i="2"/>
  <c r="I68" i="2"/>
  <c r="I77" i="2"/>
  <c r="I75" i="2"/>
  <c r="I110" i="2"/>
  <c r="I61" i="2"/>
  <c r="I15" i="2"/>
  <c r="I73" i="2"/>
  <c r="I21" i="2"/>
  <c r="I74" i="2"/>
  <c r="I5" i="2"/>
  <c r="I42" i="2"/>
  <c r="I29" i="2"/>
  <c r="I103" i="2"/>
  <c r="I19" i="2"/>
  <c r="I33" i="2"/>
  <c r="I46" i="2"/>
  <c r="I47" i="2"/>
  <c r="I69" i="2"/>
  <c r="I44" i="2"/>
  <c r="I50" i="2"/>
  <c r="I3" i="2"/>
  <c r="I34" i="2"/>
  <c r="I22" i="2"/>
  <c r="I31" i="2"/>
  <c r="I13" i="2"/>
  <c r="I66" i="2"/>
  <c r="I7" i="2"/>
  <c r="I64" i="2"/>
  <c r="I62" i="2"/>
  <c r="I53" i="2"/>
  <c r="I49" i="2"/>
  <c r="I25" i="2"/>
  <c r="I28" i="2"/>
  <c r="I51" i="2"/>
  <c r="I106" i="2"/>
  <c r="I78" i="2"/>
  <c r="I30" i="2"/>
  <c r="I14" i="2"/>
  <c r="I81" i="2"/>
  <c r="I10" i="2"/>
  <c r="I18" i="2"/>
  <c r="I16" i="2"/>
  <c r="I17" i="2"/>
  <c r="I12" i="2"/>
  <c r="I23" i="2"/>
  <c r="I52" i="2"/>
  <c r="I80" i="2"/>
  <c r="J135" i="1"/>
  <c r="I96" i="2"/>
  <c r="E136" i="1"/>
  <c r="I89" i="2"/>
  <c r="I105" i="2"/>
  <c r="I87" i="2"/>
  <c r="I97" i="2"/>
  <c r="I94" i="2"/>
  <c r="I109" i="2"/>
  <c r="I104" i="2"/>
  <c r="I82" i="2"/>
  <c r="I90" i="2"/>
  <c r="I93" i="2"/>
  <c r="B137" i="1"/>
  <c r="I95" i="2"/>
  <c r="I99" i="2"/>
  <c r="I84" i="2"/>
  <c r="I86" i="2"/>
  <c r="I92" i="2"/>
  <c r="I83" i="2"/>
  <c r="I85" i="2"/>
  <c r="I98" i="2"/>
  <c r="I108" i="2"/>
  <c r="I88" i="2"/>
  <c r="I102" i="2"/>
  <c r="I100" i="2"/>
  <c r="I107" i="2"/>
  <c r="I112" i="2"/>
  <c r="D136" i="1"/>
  <c r="I91" i="2"/>
  <c r="J136" i="1"/>
  <c r="G136" i="1"/>
  <c r="J30" i="2"/>
  <c r="J13" i="2"/>
  <c r="J5" i="2"/>
  <c r="J25" i="2"/>
  <c r="J15" i="2"/>
  <c r="J82" i="2"/>
  <c r="J11" i="2"/>
  <c r="J58" i="2"/>
  <c r="J47" i="2"/>
  <c r="J92" i="2"/>
  <c r="J73" i="2"/>
  <c r="J77" i="2"/>
  <c r="J53" i="2"/>
  <c r="J22" i="2"/>
  <c r="J56" i="2"/>
  <c r="J16" i="2"/>
  <c r="J3" i="2"/>
  <c r="J40" i="2"/>
  <c r="J109" i="2"/>
  <c r="J21" i="2"/>
  <c r="J6" i="2"/>
  <c r="J78" i="2"/>
  <c r="J41" i="2"/>
  <c r="J75" i="2"/>
  <c r="J68" i="2"/>
  <c r="J26" i="2"/>
  <c r="J83" i="2"/>
  <c r="J87" i="2"/>
  <c r="J99" i="2"/>
  <c r="J67" i="2"/>
  <c r="J66" i="2"/>
  <c r="J7" i="2"/>
  <c r="J61" i="2"/>
  <c r="J80" i="2"/>
  <c r="J38" i="2"/>
  <c r="J44" i="2"/>
  <c r="J43" i="2"/>
  <c r="J101" i="2"/>
  <c r="J65" i="2"/>
  <c r="J74" i="2"/>
  <c r="J20" i="2"/>
  <c r="J110" i="2"/>
  <c r="J34" i="2"/>
  <c r="J79" i="2"/>
  <c r="J84" i="2"/>
  <c r="J51" i="2"/>
  <c r="J24" i="2"/>
  <c r="J28" i="2"/>
  <c r="J49" i="2"/>
  <c r="J18" i="2"/>
  <c r="J104" i="2"/>
  <c r="J107" i="2"/>
  <c r="J45" i="2"/>
  <c r="J64" i="2"/>
  <c r="J98" i="2"/>
  <c r="J81" i="2"/>
  <c r="C137" i="1"/>
  <c r="J27" i="2"/>
  <c r="J57" i="2"/>
  <c r="J36" i="2"/>
  <c r="J72" i="2"/>
  <c r="J29" i="2"/>
  <c r="J59" i="2"/>
  <c r="J89" i="2"/>
  <c r="J71" i="2"/>
  <c r="J106" i="2"/>
  <c r="J100" i="2"/>
  <c r="J10" i="2"/>
  <c r="J4" i="2"/>
  <c r="J69" i="2"/>
  <c r="J63" i="2"/>
  <c r="J60" i="2"/>
  <c r="J62" i="2"/>
  <c r="J42" i="2"/>
  <c r="J14" i="2"/>
  <c r="J93" i="2"/>
  <c r="J8" i="2"/>
  <c r="J50" i="2"/>
  <c r="J32" i="2"/>
  <c r="E137" i="1"/>
  <c r="J9" i="2"/>
  <c r="J35" i="2"/>
  <c r="J39" i="2"/>
  <c r="J55" i="2"/>
  <c r="J88" i="2"/>
  <c r="J19" i="2"/>
  <c r="J86" i="2"/>
  <c r="J76" i="2"/>
  <c r="J96" i="2"/>
  <c r="J103" i="2"/>
  <c r="J70" i="2"/>
  <c r="J37" i="2"/>
  <c r="J94" i="2"/>
  <c r="J48" i="2"/>
  <c r="J54" i="2"/>
  <c r="J23" i="2"/>
  <c r="J108" i="2"/>
  <c r="J52" i="2"/>
  <c r="J85" i="2"/>
  <c r="J102" i="2"/>
  <c r="J12" i="2"/>
  <c r="J31" i="2"/>
  <c r="J90" i="2"/>
  <c r="J46" i="2"/>
  <c r="J33" i="2"/>
  <c r="J17" i="2"/>
  <c r="J105" i="2"/>
  <c r="J97" i="2"/>
  <c r="J95" i="2"/>
  <c r="J91" i="2"/>
  <c r="J112" i="2"/>
  <c r="D137" i="1"/>
  <c r="K112" i="2"/>
  <c r="D138" i="1"/>
  <c r="J137" i="1"/>
  <c r="G137" i="1"/>
  <c r="G138" i="1"/>
  <c r="C141" i="1"/>
  <c r="L133" i="1"/>
  <c r="L132" i="1"/>
  <c r="L131" i="1"/>
  <c r="F130" i="1"/>
  <c r="F131" i="1"/>
  <c r="F132" i="1"/>
  <c r="F133" i="1"/>
  <c r="F134" i="1"/>
  <c r="F135" i="1"/>
  <c r="F136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F137" i="1"/>
  <c r="F138" i="1"/>
  <c r="I138" i="1"/>
  <c r="C143" i="1"/>
  <c r="C145" i="1"/>
  <c r="C147" i="1"/>
  <c r="C151" i="1"/>
  <c r="C153" i="1"/>
</calcChain>
</file>

<file path=xl/sharedStrings.xml><?xml version="1.0" encoding="utf-8"?>
<sst xmlns="http://schemas.openxmlformats.org/spreadsheetml/2006/main" count="62" uniqueCount="56">
  <si>
    <r>
      <t xml:space="preserve">N° de dados </t>
    </r>
    <r>
      <rPr>
        <b/>
        <sz val="10"/>
        <rFont val="Arial"/>
        <family val="2"/>
      </rPr>
      <t>(n)</t>
    </r>
  </si>
  <si>
    <r>
      <t xml:space="preserve">Determinar o número de classes </t>
    </r>
    <r>
      <rPr>
        <b/>
        <sz val="10"/>
        <rFont val="Arial"/>
        <family val="2"/>
      </rPr>
      <t>(K)</t>
    </r>
  </si>
  <si>
    <r>
      <t xml:space="preserve">Amplitute total </t>
    </r>
    <r>
      <rPr>
        <b/>
        <sz val="10"/>
        <rFont val="Arial"/>
        <family val="2"/>
      </rPr>
      <t>(At)</t>
    </r>
  </si>
  <si>
    <r>
      <t xml:space="preserve">Amplitude de cada classe </t>
    </r>
    <r>
      <rPr>
        <b/>
        <sz val="10"/>
        <rFont val="Arial"/>
        <family val="2"/>
      </rPr>
      <t>(Ac)</t>
    </r>
  </si>
  <si>
    <t>Valor mínimo</t>
  </si>
  <si>
    <t>Classes</t>
  </si>
  <si>
    <t>Valor máximo</t>
  </si>
  <si>
    <t>Classe 1</t>
  </si>
  <si>
    <t>Classe 2</t>
  </si>
  <si>
    <t>Classe 3</t>
  </si>
  <si>
    <t>Classe 4</t>
  </si>
  <si>
    <t>Classe 5</t>
  </si>
  <si>
    <t>Classe 6</t>
  </si>
  <si>
    <t>Qtde</t>
  </si>
  <si>
    <t>Total</t>
  </si>
  <si>
    <t>Frequência relativa</t>
  </si>
  <si>
    <t>Pontos médios</t>
  </si>
  <si>
    <t>Saldo médio</t>
  </si>
  <si>
    <t>Desvio Padrão</t>
  </si>
  <si>
    <t>Variância</t>
  </si>
  <si>
    <t>Coeficiente de variação</t>
  </si>
  <si>
    <t>Diagnóstico de pontos discrepantes</t>
  </si>
  <si>
    <t>Limite superior</t>
  </si>
  <si>
    <t>Limite inferior</t>
  </si>
  <si>
    <t>Frequências acumuladas</t>
  </si>
  <si>
    <t>Separatrizes</t>
  </si>
  <si>
    <t>1º quartil</t>
  </si>
  <si>
    <t>Posição</t>
  </si>
  <si>
    <t>Valor</t>
  </si>
  <si>
    <t>Mediana</t>
  </si>
  <si>
    <t>3º quartil</t>
  </si>
  <si>
    <t>Atividade: Análise de Resultado Empresarial 2</t>
  </si>
  <si>
    <t>Vendedor</t>
  </si>
  <si>
    <t>Faturamento por vendedor R$</t>
  </si>
  <si>
    <t>Classe 7</t>
  </si>
  <si>
    <t>Classe 8</t>
  </si>
  <si>
    <t>Não há valores inferiores a -R$ 37.937,55 ou superiores a R$ 142.365,79, portanto, não há nenhum ponto discrepante em nossa análise.</t>
  </si>
  <si>
    <t>Altura das colunas</t>
  </si>
  <si>
    <t>Faturamento por vendedor</t>
  </si>
  <si>
    <t>Qtde de Vendedores</t>
  </si>
  <si>
    <t>Faturamento mínimo por Vendedor</t>
  </si>
  <si>
    <t>Faturamento máximo por Vendedor</t>
  </si>
  <si>
    <t>Faturamento por Vendedor R$</t>
  </si>
  <si>
    <t>Quant. de Vendedores</t>
  </si>
  <si>
    <t>3.000 a 15.625</t>
  </si>
  <si>
    <t>15.625 a 28.250</t>
  </si>
  <si>
    <t>28.250 a 40.875</t>
  </si>
  <si>
    <t>40.875 a 53.500</t>
  </si>
  <si>
    <t>53.500 a 66.125</t>
  </si>
  <si>
    <t>66.125 a 78.750</t>
  </si>
  <si>
    <t>78.750 a 91.375</t>
  </si>
  <si>
    <t>91.375 a 104.000</t>
  </si>
  <si>
    <t>Premiados</t>
  </si>
  <si>
    <r>
      <t xml:space="preserve">25 % dos melhores vendedores = 25 % de 108 vendedores = </t>
    </r>
    <r>
      <rPr>
        <b/>
        <sz val="10"/>
        <color rgb="FFFF0000"/>
        <rFont val="Arial"/>
        <family val="2"/>
      </rPr>
      <t>27 vendedores premiados</t>
    </r>
  </si>
  <si>
    <t>Para fazer jus ao prêmio o faturamento mínimo que o vendedor deve realizar é de R$ 84.000,00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</si>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</sst>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 &quot;#,##0_);[Red]\(&quot;R$ &quot;#,##0\)"/>
    <numFmt numFmtId="165" formatCode="&quot;R$ &quot;#,##0.00_);[Red]\(&quot;R$ &quot;#,##0.00\)"/>
    <numFmt numFmtId="166" formatCode="&quot;R$ &quot;#,##0.00"/>
    <numFmt numFmtId="167" formatCode="0.000000000"/>
    <numFmt numFmtId="168" formatCode="&quot;R$&quot;\ #,##0.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166" fontId="0" fillId="0" borderId="2" xfId="0" applyNumberForma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0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Border="1" applyAlignment="1">
      <alignment vertical="center"/>
    </xf>
    <xf numFmtId="10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3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0" borderId="0" xfId="0" applyFont="1"/>
    <xf numFmtId="3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Faturamento por Vendedor</a:t>
            </a:r>
          </a:p>
        </c:rich>
      </c:tx>
      <c:layout>
        <c:manualLayout>
          <c:xMode val="edge"/>
          <c:yMode val="edge"/>
          <c:x val="0.3829149297514281"/>
          <c:y val="3.3854105832678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0415107087156"/>
          <c:y val="0.18229213025952723"/>
          <c:w val="0.78582493636915596"/>
          <c:h val="0.593751509988174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014928047450966E-3"/>
                  <c:y val="3.11672894364911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424245504415688E-3"/>
                  <c:y val="3.11672894364911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832445543766338E-3"/>
                  <c:y val="-2.06933232036200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5423333975266305E-3"/>
                  <c:y val="-2.09161763519449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Histograma!$A$2:$A$9</c:f>
              <c:strCache>
                <c:ptCount val="8"/>
                <c:pt idx="0">
                  <c:v>3.000 a 15.625</c:v>
                </c:pt>
                <c:pt idx="1">
                  <c:v>15.625 a 28.250</c:v>
                </c:pt>
                <c:pt idx="2">
                  <c:v>28.250 a 40.875</c:v>
                </c:pt>
                <c:pt idx="3">
                  <c:v>40.875 a 53.500</c:v>
                </c:pt>
                <c:pt idx="4">
                  <c:v>53.500 a 66.125</c:v>
                </c:pt>
                <c:pt idx="5">
                  <c:v>66.125 a 78.750</c:v>
                </c:pt>
                <c:pt idx="6">
                  <c:v>78.750 a 91.375</c:v>
                </c:pt>
                <c:pt idx="7">
                  <c:v>91.375 a 104.000</c:v>
                </c:pt>
              </c:strCache>
            </c:strRef>
          </c:cat>
          <c:val>
            <c:numRef>
              <c:f>Histograma!$D$2:$D$9</c:f>
              <c:numCache>
                <c:formatCode>0.000000000</c:formatCode>
                <c:ptCount val="8"/>
                <c:pt idx="0">
                  <c:v>9.5342867620095346E-6</c:v>
                </c:pt>
                <c:pt idx="1">
                  <c:v>1.1001100110011001E-5</c:v>
                </c:pt>
                <c:pt idx="2">
                  <c:v>1.4668133480014667E-5</c:v>
                </c:pt>
                <c:pt idx="3">
                  <c:v>9.5342867620095346E-6</c:v>
                </c:pt>
                <c:pt idx="4">
                  <c:v>6.6006600660066E-6</c:v>
                </c:pt>
                <c:pt idx="5">
                  <c:v>6.6006600660066E-6</c:v>
                </c:pt>
                <c:pt idx="6">
                  <c:v>8.0674734140080677E-6</c:v>
                </c:pt>
                <c:pt idx="7">
                  <c:v>1.32013201320132E-5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272000"/>
        <c:axId val="71068480"/>
      </c:barChart>
      <c:catAx>
        <c:axId val="94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Valores em R$</a:t>
                </a:r>
              </a:p>
            </c:rich>
          </c:tx>
          <c:layout>
            <c:manualLayout>
              <c:xMode val="edge"/>
              <c:yMode val="edge"/>
              <c:x val="0.51155649661439373"/>
              <c:y val="0.901043827322096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106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068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Densidade de Frequências</a:t>
                </a:r>
              </a:p>
            </c:rich>
          </c:tx>
          <c:layout>
            <c:manualLayout>
              <c:xMode val="edge"/>
              <c:yMode val="edge"/>
              <c:x val="2.4653241874177494E-2"/>
              <c:y val="0.255208866155157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272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13</xdr:row>
      <xdr:rowOff>133350</xdr:rowOff>
    </xdr:from>
    <xdr:to>
      <xdr:col>14</xdr:col>
      <xdr:colOff>266700</xdr:colOff>
      <xdr:row>28</xdr:row>
      <xdr:rowOff>142875</xdr:rowOff>
    </xdr:to>
    <xdr:graphicFrame macro="">
      <xdr:nvGraphicFramePr>
        <xdr:cNvPr id="10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showGridLines="0" tabSelected="1" zoomScaleNormal="100" workbookViewId="0"/>
  </sheetViews>
  <sheetFormatPr defaultRowHeight="12.75" x14ac:dyDescent="0.2"/>
  <cols>
    <col min="1" max="1" width="4.85546875" style="5" bestFit="1" customWidth="1"/>
    <col min="2" max="2" width="14.42578125" style="10" customWidth="1"/>
    <col min="3" max="3" width="18.42578125" style="5" bestFit="1" customWidth="1"/>
    <col min="4" max="4" width="13.7109375" style="5" customWidth="1"/>
    <col min="5" max="5" width="15.28515625" style="5" bestFit="1" customWidth="1"/>
    <col min="6" max="6" width="11.7109375" style="5" customWidth="1"/>
    <col min="7" max="7" width="15.28515625" style="5" bestFit="1" customWidth="1"/>
    <col min="8" max="8" width="19.42578125" style="5" bestFit="1" customWidth="1"/>
    <col min="9" max="9" width="20.42578125" style="5" customWidth="1"/>
    <col min="10" max="10" width="12.140625" style="5" bestFit="1" customWidth="1"/>
    <col min="11" max="11" width="8.28515625" style="5" bestFit="1" customWidth="1"/>
    <col min="12" max="12" width="8.140625" style="5" bestFit="1" customWidth="1"/>
    <col min="13" max="13" width="13.140625" style="5" bestFit="1" customWidth="1"/>
    <col min="14" max="14" width="9.140625" style="5"/>
    <col min="15" max="15" width="10.140625" style="5" bestFit="1" customWidth="1"/>
    <col min="16" max="16" width="9.140625" style="5"/>
    <col min="17" max="17" width="11.28515625" style="5" bestFit="1" customWidth="1"/>
    <col min="18" max="16384" width="9.140625" style="5"/>
  </cols>
  <sheetData>
    <row r="1" spans="1:6" x14ac:dyDescent="0.2">
      <c r="B1" s="4" t="s">
        <v>31</v>
      </c>
      <c r="C1" s="4"/>
    </row>
    <row r="4" spans="1:6" ht="25.5" x14ac:dyDescent="0.2">
      <c r="A4" s="37"/>
      <c r="B4" s="12" t="s">
        <v>32</v>
      </c>
      <c r="C4" s="26" t="s">
        <v>42</v>
      </c>
      <c r="F4" s="15"/>
    </row>
    <row r="5" spans="1:6" x14ac:dyDescent="0.2">
      <c r="B5" s="34">
        <v>1</v>
      </c>
      <c r="C5" s="33">
        <v>3000</v>
      </c>
      <c r="F5" s="15"/>
    </row>
    <row r="6" spans="1:6" x14ac:dyDescent="0.2">
      <c r="B6" s="34">
        <v>2</v>
      </c>
      <c r="C6" s="33">
        <v>3000</v>
      </c>
      <c r="F6" s="15"/>
    </row>
    <row r="7" spans="1:6" x14ac:dyDescent="0.2">
      <c r="B7" s="34">
        <v>3</v>
      </c>
      <c r="C7" s="33">
        <v>7000</v>
      </c>
      <c r="F7" s="15"/>
    </row>
    <row r="8" spans="1:6" x14ac:dyDescent="0.2">
      <c r="B8" s="34">
        <v>4</v>
      </c>
      <c r="C8" s="33">
        <v>10000</v>
      </c>
      <c r="F8" s="15"/>
    </row>
    <row r="9" spans="1:6" x14ac:dyDescent="0.2">
      <c r="B9" s="34">
        <v>5</v>
      </c>
      <c r="C9" s="33">
        <v>12000</v>
      </c>
      <c r="F9" s="15"/>
    </row>
    <row r="10" spans="1:6" x14ac:dyDescent="0.2">
      <c r="B10" s="34">
        <v>6</v>
      </c>
      <c r="C10" s="33">
        <v>12000</v>
      </c>
      <c r="F10" s="15"/>
    </row>
    <row r="11" spans="1:6" x14ac:dyDescent="0.2">
      <c r="B11" s="34">
        <v>7</v>
      </c>
      <c r="C11" s="33">
        <v>12000</v>
      </c>
      <c r="F11" s="15"/>
    </row>
    <row r="12" spans="1:6" x14ac:dyDescent="0.2">
      <c r="B12" s="34">
        <v>8</v>
      </c>
      <c r="C12" s="33">
        <v>3000</v>
      </c>
      <c r="F12" s="15"/>
    </row>
    <row r="13" spans="1:6" x14ac:dyDescent="0.2">
      <c r="B13" s="34">
        <v>9</v>
      </c>
      <c r="C13" s="33">
        <v>10000</v>
      </c>
      <c r="F13" s="15"/>
    </row>
    <row r="14" spans="1:6" x14ac:dyDescent="0.2">
      <c r="B14" s="34">
        <v>10</v>
      </c>
      <c r="C14" s="33">
        <v>5000</v>
      </c>
      <c r="F14" s="15"/>
    </row>
    <row r="15" spans="1:6" x14ac:dyDescent="0.2">
      <c r="B15" s="34">
        <v>11</v>
      </c>
      <c r="C15" s="33">
        <v>9000</v>
      </c>
      <c r="F15" s="15"/>
    </row>
    <row r="16" spans="1:6" x14ac:dyDescent="0.2">
      <c r="B16" s="34">
        <v>12</v>
      </c>
      <c r="C16" s="33">
        <v>16000</v>
      </c>
      <c r="F16" s="15"/>
    </row>
    <row r="17" spans="2:6" x14ac:dyDescent="0.2">
      <c r="B17" s="34">
        <v>13</v>
      </c>
      <c r="C17" s="33">
        <v>16000</v>
      </c>
      <c r="F17" s="15"/>
    </row>
    <row r="18" spans="2:6" x14ac:dyDescent="0.2">
      <c r="B18" s="34">
        <v>14</v>
      </c>
      <c r="C18" s="33">
        <v>21000</v>
      </c>
      <c r="F18" s="15"/>
    </row>
    <row r="19" spans="2:6" x14ac:dyDescent="0.2">
      <c r="B19" s="34">
        <v>15</v>
      </c>
      <c r="C19" s="33">
        <v>14000</v>
      </c>
      <c r="F19" s="15"/>
    </row>
    <row r="20" spans="2:6" x14ac:dyDescent="0.2">
      <c r="B20" s="34">
        <v>16</v>
      </c>
      <c r="C20" s="33">
        <v>17000</v>
      </c>
      <c r="F20" s="15"/>
    </row>
    <row r="21" spans="2:6" x14ac:dyDescent="0.2">
      <c r="B21" s="34">
        <v>17</v>
      </c>
      <c r="C21" s="33">
        <v>22000</v>
      </c>
      <c r="F21" s="15"/>
    </row>
    <row r="22" spans="2:6" x14ac:dyDescent="0.2">
      <c r="B22" s="34">
        <v>18</v>
      </c>
      <c r="C22" s="33">
        <v>15000</v>
      </c>
      <c r="F22" s="15"/>
    </row>
    <row r="23" spans="2:6" x14ac:dyDescent="0.2">
      <c r="B23" s="34">
        <v>19</v>
      </c>
      <c r="C23" s="33">
        <v>19000</v>
      </c>
      <c r="F23" s="15"/>
    </row>
    <row r="24" spans="2:6" x14ac:dyDescent="0.2">
      <c r="B24" s="34">
        <v>20</v>
      </c>
      <c r="C24" s="33">
        <v>20000</v>
      </c>
      <c r="F24" s="15"/>
    </row>
    <row r="25" spans="2:6" x14ac:dyDescent="0.2">
      <c r="B25" s="34">
        <v>21</v>
      </c>
      <c r="C25" s="33">
        <v>16000</v>
      </c>
      <c r="F25" s="15"/>
    </row>
    <row r="26" spans="2:6" x14ac:dyDescent="0.2">
      <c r="B26" s="34">
        <v>22</v>
      </c>
      <c r="C26" s="33">
        <v>35000</v>
      </c>
      <c r="F26" s="15"/>
    </row>
    <row r="27" spans="2:6" x14ac:dyDescent="0.2">
      <c r="B27" s="34">
        <v>23</v>
      </c>
      <c r="C27" s="33">
        <v>30000</v>
      </c>
      <c r="F27" s="15"/>
    </row>
    <row r="28" spans="2:6" x14ac:dyDescent="0.2">
      <c r="B28" s="34">
        <v>24</v>
      </c>
      <c r="C28" s="33">
        <v>36000</v>
      </c>
      <c r="F28" s="15"/>
    </row>
    <row r="29" spans="2:6" x14ac:dyDescent="0.2">
      <c r="B29" s="34">
        <v>25</v>
      </c>
      <c r="C29" s="33">
        <v>26000</v>
      </c>
      <c r="F29" s="15"/>
    </row>
    <row r="30" spans="2:6" x14ac:dyDescent="0.2">
      <c r="B30" s="34">
        <v>26</v>
      </c>
      <c r="C30" s="33">
        <v>35000</v>
      </c>
      <c r="F30" s="15"/>
    </row>
    <row r="31" spans="2:6" x14ac:dyDescent="0.2">
      <c r="B31" s="34">
        <v>27</v>
      </c>
      <c r="C31" s="33">
        <v>31000</v>
      </c>
      <c r="F31" s="15"/>
    </row>
    <row r="32" spans="2:6" x14ac:dyDescent="0.2">
      <c r="B32" s="34">
        <v>28</v>
      </c>
      <c r="C32" s="33">
        <v>29000</v>
      </c>
      <c r="F32" s="15"/>
    </row>
    <row r="33" spans="2:6" x14ac:dyDescent="0.2">
      <c r="B33" s="34">
        <v>29</v>
      </c>
      <c r="C33" s="33">
        <v>28000</v>
      </c>
      <c r="F33" s="15"/>
    </row>
    <row r="34" spans="2:6" x14ac:dyDescent="0.2">
      <c r="B34" s="34">
        <v>30</v>
      </c>
      <c r="C34" s="33">
        <v>27000</v>
      </c>
      <c r="F34" s="15"/>
    </row>
    <row r="35" spans="2:6" x14ac:dyDescent="0.2">
      <c r="B35" s="34">
        <v>31</v>
      </c>
      <c r="C35" s="33">
        <v>37000</v>
      </c>
      <c r="F35" s="15"/>
    </row>
    <row r="36" spans="2:6" x14ac:dyDescent="0.2">
      <c r="B36" s="34">
        <v>32</v>
      </c>
      <c r="C36" s="33">
        <v>34000</v>
      </c>
      <c r="F36" s="15"/>
    </row>
    <row r="37" spans="2:6" x14ac:dyDescent="0.2">
      <c r="B37" s="34">
        <v>33</v>
      </c>
      <c r="C37" s="33">
        <v>34000</v>
      </c>
      <c r="F37" s="15"/>
    </row>
    <row r="38" spans="2:6" x14ac:dyDescent="0.2">
      <c r="B38" s="34">
        <v>34</v>
      </c>
      <c r="C38" s="33">
        <v>26000</v>
      </c>
      <c r="F38" s="15"/>
    </row>
    <row r="39" spans="2:6" x14ac:dyDescent="0.2">
      <c r="B39" s="34">
        <v>35</v>
      </c>
      <c r="C39" s="33">
        <v>36000</v>
      </c>
      <c r="F39" s="15"/>
    </row>
    <row r="40" spans="2:6" x14ac:dyDescent="0.2">
      <c r="B40" s="34">
        <v>36</v>
      </c>
      <c r="C40" s="33">
        <v>37000</v>
      </c>
      <c r="F40" s="15"/>
    </row>
    <row r="41" spans="2:6" x14ac:dyDescent="0.2">
      <c r="B41" s="34">
        <v>37</v>
      </c>
      <c r="C41" s="33">
        <v>26000</v>
      </c>
      <c r="F41" s="15"/>
    </row>
    <row r="42" spans="2:6" x14ac:dyDescent="0.2">
      <c r="B42" s="34">
        <v>38</v>
      </c>
      <c r="C42" s="33">
        <v>26000</v>
      </c>
      <c r="F42" s="15"/>
    </row>
    <row r="43" spans="2:6" x14ac:dyDescent="0.2">
      <c r="B43" s="34">
        <v>39</v>
      </c>
      <c r="C43" s="33">
        <v>34000</v>
      </c>
      <c r="F43" s="15"/>
    </row>
    <row r="44" spans="2:6" x14ac:dyDescent="0.2">
      <c r="B44" s="34">
        <v>40</v>
      </c>
      <c r="C44" s="33">
        <v>28000</v>
      </c>
      <c r="F44" s="15"/>
    </row>
    <row r="45" spans="2:6" x14ac:dyDescent="0.2">
      <c r="B45" s="34">
        <v>41</v>
      </c>
      <c r="C45" s="33">
        <v>44000</v>
      </c>
      <c r="F45" s="15"/>
    </row>
    <row r="46" spans="2:6" x14ac:dyDescent="0.2">
      <c r="B46" s="34">
        <v>42</v>
      </c>
      <c r="C46" s="33">
        <v>42000</v>
      </c>
      <c r="F46" s="15"/>
    </row>
    <row r="47" spans="2:6" x14ac:dyDescent="0.2">
      <c r="B47" s="34">
        <v>43</v>
      </c>
      <c r="C47" s="33">
        <v>43000</v>
      </c>
      <c r="F47" s="15"/>
    </row>
    <row r="48" spans="2:6" x14ac:dyDescent="0.2">
      <c r="B48" s="34">
        <v>44</v>
      </c>
      <c r="C48" s="33">
        <v>39000</v>
      </c>
      <c r="F48" s="15"/>
    </row>
    <row r="49" spans="2:6" x14ac:dyDescent="0.2">
      <c r="B49" s="34">
        <v>45</v>
      </c>
      <c r="C49" s="33">
        <v>42000</v>
      </c>
      <c r="F49" s="15"/>
    </row>
    <row r="50" spans="2:6" x14ac:dyDescent="0.2">
      <c r="B50" s="34">
        <v>46</v>
      </c>
      <c r="C50" s="33">
        <v>50000</v>
      </c>
      <c r="F50" s="15"/>
    </row>
    <row r="51" spans="2:6" x14ac:dyDescent="0.2">
      <c r="B51" s="34">
        <v>47</v>
      </c>
      <c r="C51" s="33">
        <v>48000</v>
      </c>
      <c r="F51" s="15"/>
    </row>
    <row r="52" spans="2:6" x14ac:dyDescent="0.2">
      <c r="B52" s="34">
        <v>48</v>
      </c>
      <c r="C52" s="33">
        <v>50000</v>
      </c>
      <c r="F52" s="15"/>
    </row>
    <row r="53" spans="2:6" x14ac:dyDescent="0.2">
      <c r="B53" s="34">
        <v>49</v>
      </c>
      <c r="C53" s="33">
        <v>41000</v>
      </c>
      <c r="F53" s="15"/>
    </row>
    <row r="54" spans="2:6" x14ac:dyDescent="0.2">
      <c r="B54" s="34">
        <v>50</v>
      </c>
      <c r="C54" s="33">
        <v>40000</v>
      </c>
      <c r="F54" s="15"/>
    </row>
    <row r="55" spans="2:6" x14ac:dyDescent="0.2">
      <c r="B55" s="34">
        <v>51</v>
      </c>
      <c r="C55" s="33">
        <v>43000</v>
      </c>
      <c r="F55" s="15"/>
    </row>
    <row r="56" spans="2:6" x14ac:dyDescent="0.2">
      <c r="B56" s="34">
        <v>52</v>
      </c>
      <c r="C56" s="33">
        <v>39000</v>
      </c>
      <c r="F56" s="15"/>
    </row>
    <row r="57" spans="2:6" x14ac:dyDescent="0.2">
      <c r="B57" s="34">
        <v>53</v>
      </c>
      <c r="C57" s="33">
        <v>48000</v>
      </c>
      <c r="F57" s="15"/>
    </row>
    <row r="58" spans="2:6" x14ac:dyDescent="0.2">
      <c r="B58" s="34">
        <v>54</v>
      </c>
      <c r="C58" s="33">
        <v>45000</v>
      </c>
      <c r="F58" s="15"/>
    </row>
    <row r="59" spans="2:6" x14ac:dyDescent="0.2">
      <c r="B59" s="34">
        <v>55</v>
      </c>
      <c r="C59" s="33">
        <v>44000</v>
      </c>
      <c r="F59" s="15"/>
    </row>
    <row r="60" spans="2:6" x14ac:dyDescent="0.2">
      <c r="B60" s="34">
        <v>56</v>
      </c>
      <c r="C60" s="33">
        <v>45000</v>
      </c>
      <c r="F60" s="15"/>
    </row>
    <row r="61" spans="2:6" x14ac:dyDescent="0.2">
      <c r="B61" s="34">
        <v>57</v>
      </c>
      <c r="C61" s="33">
        <v>40000</v>
      </c>
      <c r="F61" s="15"/>
    </row>
    <row r="62" spans="2:6" x14ac:dyDescent="0.2">
      <c r="B62" s="34">
        <v>58</v>
      </c>
      <c r="C62" s="33">
        <v>39000</v>
      </c>
      <c r="F62" s="15"/>
    </row>
    <row r="63" spans="2:6" x14ac:dyDescent="0.2">
      <c r="B63" s="34">
        <v>59</v>
      </c>
      <c r="C63" s="33">
        <v>40000</v>
      </c>
      <c r="F63" s="15"/>
    </row>
    <row r="64" spans="2:6" x14ac:dyDescent="0.2">
      <c r="B64" s="34">
        <v>60</v>
      </c>
      <c r="C64" s="33">
        <v>40000</v>
      </c>
      <c r="F64" s="15"/>
    </row>
    <row r="65" spans="2:6" x14ac:dyDescent="0.2">
      <c r="B65" s="34">
        <v>61</v>
      </c>
      <c r="C65" s="33">
        <v>40000</v>
      </c>
      <c r="F65" s="15"/>
    </row>
    <row r="66" spans="2:6" x14ac:dyDescent="0.2">
      <c r="B66" s="34">
        <v>62</v>
      </c>
      <c r="C66" s="33">
        <v>60000</v>
      </c>
      <c r="F66" s="15"/>
    </row>
    <row r="67" spans="2:6" x14ac:dyDescent="0.2">
      <c r="B67" s="34">
        <v>63</v>
      </c>
      <c r="C67" s="33">
        <v>58000</v>
      </c>
      <c r="F67" s="15"/>
    </row>
    <row r="68" spans="2:6" x14ac:dyDescent="0.2">
      <c r="B68" s="34">
        <v>64</v>
      </c>
      <c r="C68" s="33">
        <v>63000</v>
      </c>
      <c r="F68" s="15"/>
    </row>
    <row r="69" spans="2:6" x14ac:dyDescent="0.2">
      <c r="B69" s="34">
        <v>65</v>
      </c>
      <c r="C69" s="33">
        <v>54000</v>
      </c>
      <c r="F69" s="15"/>
    </row>
    <row r="70" spans="2:6" x14ac:dyDescent="0.2">
      <c r="B70" s="34">
        <v>66</v>
      </c>
      <c r="C70" s="33">
        <v>57000</v>
      </c>
      <c r="F70" s="15"/>
    </row>
    <row r="71" spans="2:6" x14ac:dyDescent="0.2">
      <c r="B71" s="34">
        <v>67</v>
      </c>
      <c r="C71" s="33">
        <v>57000</v>
      </c>
      <c r="F71" s="15"/>
    </row>
    <row r="72" spans="2:6" x14ac:dyDescent="0.2">
      <c r="B72" s="34">
        <v>68</v>
      </c>
      <c r="C72" s="33">
        <v>58000</v>
      </c>
      <c r="F72" s="15"/>
    </row>
    <row r="73" spans="2:6" x14ac:dyDescent="0.2">
      <c r="B73" s="34">
        <v>69</v>
      </c>
      <c r="C73" s="33">
        <v>60000</v>
      </c>
      <c r="F73" s="15"/>
    </row>
    <row r="74" spans="2:6" x14ac:dyDescent="0.2">
      <c r="B74" s="34">
        <v>70</v>
      </c>
      <c r="C74" s="33">
        <v>58000</v>
      </c>
      <c r="F74" s="15"/>
    </row>
    <row r="75" spans="2:6" x14ac:dyDescent="0.2">
      <c r="B75" s="34">
        <v>71</v>
      </c>
      <c r="C75" s="33">
        <v>69000</v>
      </c>
      <c r="F75" s="15"/>
    </row>
    <row r="76" spans="2:6" x14ac:dyDescent="0.2">
      <c r="B76" s="34">
        <v>72</v>
      </c>
      <c r="C76" s="33">
        <v>75000</v>
      </c>
      <c r="F76" s="15"/>
    </row>
    <row r="77" spans="2:6" x14ac:dyDescent="0.2">
      <c r="B77" s="34">
        <v>73</v>
      </c>
      <c r="C77" s="33">
        <v>74000</v>
      </c>
      <c r="F77" s="15"/>
    </row>
    <row r="78" spans="2:6" x14ac:dyDescent="0.2">
      <c r="B78" s="34">
        <v>74</v>
      </c>
      <c r="C78" s="33">
        <v>68000</v>
      </c>
      <c r="F78" s="15"/>
    </row>
    <row r="79" spans="2:6" x14ac:dyDescent="0.2">
      <c r="B79" s="34">
        <v>75</v>
      </c>
      <c r="C79" s="33">
        <v>68000</v>
      </c>
      <c r="F79" s="15"/>
    </row>
    <row r="80" spans="2:6" x14ac:dyDescent="0.2">
      <c r="B80" s="34">
        <v>76</v>
      </c>
      <c r="C80" s="33">
        <v>74000</v>
      </c>
      <c r="F80" s="15"/>
    </row>
    <row r="81" spans="2:6" x14ac:dyDescent="0.2">
      <c r="B81" s="34">
        <v>77</v>
      </c>
      <c r="C81" s="33">
        <v>72000</v>
      </c>
      <c r="F81" s="15"/>
    </row>
    <row r="82" spans="2:6" x14ac:dyDescent="0.2">
      <c r="B82" s="34">
        <v>78</v>
      </c>
      <c r="C82" s="33">
        <v>73000</v>
      </c>
      <c r="F82" s="15"/>
    </row>
    <row r="83" spans="2:6" x14ac:dyDescent="0.2">
      <c r="B83" s="34">
        <v>79</v>
      </c>
      <c r="C83" s="33">
        <v>78000</v>
      </c>
      <c r="F83" s="15"/>
    </row>
    <row r="84" spans="2:6" x14ac:dyDescent="0.2">
      <c r="B84" s="34">
        <v>80</v>
      </c>
      <c r="C84" s="33">
        <v>86000</v>
      </c>
      <c r="F84" s="15"/>
    </row>
    <row r="85" spans="2:6" x14ac:dyDescent="0.2">
      <c r="B85" s="34">
        <v>81</v>
      </c>
      <c r="C85" s="33">
        <v>81000</v>
      </c>
      <c r="F85" s="15"/>
    </row>
    <row r="86" spans="2:6" x14ac:dyDescent="0.2">
      <c r="B86" s="34">
        <v>82</v>
      </c>
      <c r="C86" s="33">
        <v>88000</v>
      </c>
      <c r="F86" s="15"/>
    </row>
    <row r="87" spans="2:6" x14ac:dyDescent="0.2">
      <c r="B87" s="34">
        <v>83</v>
      </c>
      <c r="C87" s="33">
        <v>81000</v>
      </c>
      <c r="F87" s="15"/>
    </row>
    <row r="88" spans="2:6" x14ac:dyDescent="0.2">
      <c r="B88" s="34">
        <v>84</v>
      </c>
      <c r="C88" s="33">
        <v>84000</v>
      </c>
      <c r="F88" s="15"/>
    </row>
    <row r="89" spans="2:6" x14ac:dyDescent="0.2">
      <c r="B89" s="34">
        <v>85</v>
      </c>
      <c r="C89" s="33">
        <v>89000</v>
      </c>
      <c r="F89" s="15"/>
    </row>
    <row r="90" spans="2:6" x14ac:dyDescent="0.2">
      <c r="B90" s="34">
        <v>86</v>
      </c>
      <c r="C90" s="33">
        <v>90000</v>
      </c>
      <c r="F90" s="15"/>
    </row>
    <row r="91" spans="2:6" x14ac:dyDescent="0.2">
      <c r="B91" s="34">
        <v>87</v>
      </c>
      <c r="C91" s="33">
        <v>90000</v>
      </c>
      <c r="F91" s="15"/>
    </row>
    <row r="92" spans="2:6" x14ac:dyDescent="0.2">
      <c r="B92" s="34">
        <v>88</v>
      </c>
      <c r="C92" s="33">
        <v>89000</v>
      </c>
      <c r="F92" s="15"/>
    </row>
    <row r="93" spans="2:6" x14ac:dyDescent="0.2">
      <c r="B93" s="34">
        <v>89</v>
      </c>
      <c r="C93" s="33">
        <v>93000</v>
      </c>
      <c r="F93" s="15"/>
    </row>
    <row r="94" spans="2:6" x14ac:dyDescent="0.2">
      <c r="B94" s="34">
        <v>90</v>
      </c>
      <c r="C94" s="33">
        <v>92000</v>
      </c>
      <c r="F94" s="15"/>
    </row>
    <row r="95" spans="2:6" x14ac:dyDescent="0.2">
      <c r="B95" s="34">
        <v>91</v>
      </c>
      <c r="C95" s="33">
        <v>91000</v>
      </c>
      <c r="F95" s="15"/>
    </row>
    <row r="96" spans="2:6" x14ac:dyDescent="0.2">
      <c r="B96" s="34">
        <v>92</v>
      </c>
      <c r="C96" s="33">
        <v>103000</v>
      </c>
      <c r="F96" s="15"/>
    </row>
    <row r="97" spans="2:6" x14ac:dyDescent="0.2">
      <c r="B97" s="34">
        <v>93</v>
      </c>
      <c r="C97" s="33">
        <v>102000</v>
      </c>
      <c r="F97" s="15"/>
    </row>
    <row r="98" spans="2:6" x14ac:dyDescent="0.2">
      <c r="B98" s="34">
        <v>94</v>
      </c>
      <c r="C98" s="33">
        <v>96000</v>
      </c>
      <c r="F98" s="15"/>
    </row>
    <row r="99" spans="2:6" x14ac:dyDescent="0.2">
      <c r="B99" s="34">
        <v>95</v>
      </c>
      <c r="C99" s="33">
        <v>102000</v>
      </c>
      <c r="F99" s="15"/>
    </row>
    <row r="100" spans="2:6" x14ac:dyDescent="0.2">
      <c r="B100" s="34">
        <v>96</v>
      </c>
      <c r="C100" s="33">
        <v>97000</v>
      </c>
      <c r="E100" s="8"/>
      <c r="F100" s="15"/>
    </row>
    <row r="101" spans="2:6" x14ac:dyDescent="0.2">
      <c r="B101" s="34">
        <v>97</v>
      </c>
      <c r="C101" s="33">
        <v>97000</v>
      </c>
      <c r="F101" s="15"/>
    </row>
    <row r="102" spans="2:6" x14ac:dyDescent="0.2">
      <c r="B102" s="34">
        <v>98</v>
      </c>
      <c r="C102" s="33">
        <v>104000</v>
      </c>
      <c r="F102" s="15"/>
    </row>
    <row r="103" spans="2:6" x14ac:dyDescent="0.2">
      <c r="B103" s="34">
        <v>99</v>
      </c>
      <c r="C103" s="33">
        <v>96000</v>
      </c>
      <c r="F103" s="15"/>
    </row>
    <row r="104" spans="2:6" x14ac:dyDescent="0.2">
      <c r="B104" s="34">
        <v>100</v>
      </c>
      <c r="C104" s="33">
        <v>96000</v>
      </c>
      <c r="F104" s="15"/>
    </row>
    <row r="105" spans="2:6" x14ac:dyDescent="0.2">
      <c r="B105" s="34">
        <v>101</v>
      </c>
      <c r="C105" s="33">
        <v>91000</v>
      </c>
      <c r="F105" s="15"/>
    </row>
    <row r="106" spans="2:6" x14ac:dyDescent="0.2">
      <c r="B106" s="34">
        <v>102</v>
      </c>
      <c r="C106" s="33">
        <v>100000</v>
      </c>
      <c r="F106" s="15"/>
    </row>
    <row r="107" spans="2:6" x14ac:dyDescent="0.2">
      <c r="B107" s="34">
        <v>103</v>
      </c>
      <c r="C107" s="33">
        <v>97000</v>
      </c>
      <c r="F107" s="15"/>
    </row>
    <row r="108" spans="2:6" x14ac:dyDescent="0.2">
      <c r="B108" s="34">
        <v>104</v>
      </c>
      <c r="C108" s="33">
        <v>102000</v>
      </c>
      <c r="F108" s="15"/>
    </row>
    <row r="109" spans="2:6" x14ac:dyDescent="0.2">
      <c r="B109" s="35">
        <v>105</v>
      </c>
      <c r="C109" s="33">
        <v>96000</v>
      </c>
      <c r="F109" s="15"/>
    </row>
    <row r="110" spans="2:6" x14ac:dyDescent="0.2">
      <c r="B110" s="35">
        <v>106</v>
      </c>
      <c r="C110" s="33">
        <v>95000</v>
      </c>
      <c r="F110" s="15"/>
    </row>
    <row r="111" spans="2:6" x14ac:dyDescent="0.2">
      <c r="B111" s="35">
        <v>107</v>
      </c>
      <c r="C111" s="33">
        <v>94000</v>
      </c>
      <c r="F111" s="15"/>
    </row>
    <row r="112" spans="2:6" x14ac:dyDescent="0.2">
      <c r="B112" s="35">
        <v>108</v>
      </c>
      <c r="C112" s="33">
        <v>93000</v>
      </c>
      <c r="F112" s="15"/>
    </row>
    <row r="113" spans="2:10" x14ac:dyDescent="0.2">
      <c r="B113" s="7"/>
      <c r="C113" s="8"/>
      <c r="E113" s="8"/>
      <c r="F113" s="8"/>
    </row>
    <row r="114" spans="2:10" x14ac:dyDescent="0.2">
      <c r="B114" s="78" t="s">
        <v>0</v>
      </c>
      <c r="C114" s="78"/>
      <c r="D114" s="10">
        <f>COUNTA(C5:C112)</f>
        <v>108</v>
      </c>
    </row>
    <row r="116" spans="2:10" x14ac:dyDescent="0.2">
      <c r="B116" s="78" t="s">
        <v>1</v>
      </c>
      <c r="C116" s="78"/>
      <c r="D116" s="11">
        <f>1+(LOG(D114)/LOG(2))</f>
        <v>7.7548875021634691</v>
      </c>
      <c r="E116" s="11"/>
      <c r="G116" s="23"/>
    </row>
    <row r="117" spans="2:10" x14ac:dyDescent="0.2">
      <c r="G117" s="40"/>
    </row>
    <row r="118" spans="2:10" x14ac:dyDescent="0.2">
      <c r="B118" s="78" t="s">
        <v>2</v>
      </c>
      <c r="C118" s="78"/>
      <c r="D118" s="38">
        <f>MAX(C5:C112)-MIN(C5:C112)</f>
        <v>101000</v>
      </c>
      <c r="G118" s="40"/>
    </row>
    <row r="119" spans="2:10" x14ac:dyDescent="0.2">
      <c r="D119" s="38"/>
    </row>
    <row r="120" spans="2:10" x14ac:dyDescent="0.2">
      <c r="B120" s="78" t="s">
        <v>3</v>
      </c>
      <c r="C120" s="78"/>
      <c r="D120" s="38">
        <f>+D118/8</f>
        <v>12625</v>
      </c>
    </row>
    <row r="121" spans="2:10" x14ac:dyDescent="0.2">
      <c r="D121" s="38"/>
    </row>
    <row r="122" spans="2:10" x14ac:dyDescent="0.2">
      <c r="C122" s="9" t="s">
        <v>4</v>
      </c>
      <c r="D122" s="38">
        <f>MIN(C5:C112)</f>
        <v>3000</v>
      </c>
      <c r="E122" s="8"/>
      <c r="F122" s="8"/>
      <c r="G122" s="8"/>
      <c r="H122" s="8"/>
      <c r="I122" s="8"/>
      <c r="J122" s="8"/>
    </row>
    <row r="123" spans="2:10" x14ac:dyDescent="0.2">
      <c r="D123" s="38"/>
    </row>
    <row r="124" spans="2:10" x14ac:dyDescent="0.2">
      <c r="C124" s="9" t="s">
        <v>6</v>
      </c>
      <c r="D124" s="38">
        <f>MAX(C5:C112)</f>
        <v>104000</v>
      </c>
    </row>
    <row r="125" spans="2:10" x14ac:dyDescent="0.2">
      <c r="C125" s="9"/>
      <c r="D125" s="8"/>
    </row>
    <row r="126" spans="2:10" x14ac:dyDescent="0.2">
      <c r="C126" s="9"/>
      <c r="D126" s="8"/>
    </row>
    <row r="127" spans="2:10" ht="69" customHeight="1" x14ac:dyDescent="0.2"/>
    <row r="128" spans="2:10" ht="20.100000000000001" customHeight="1" x14ac:dyDescent="0.2">
      <c r="B128" s="80" t="s">
        <v>5</v>
      </c>
      <c r="C128" s="81"/>
    </row>
    <row r="129" spans="2:17" ht="38.25" x14ac:dyDescent="0.2">
      <c r="B129" s="26" t="s">
        <v>40</v>
      </c>
      <c r="C129" s="26" t="s">
        <v>41</v>
      </c>
      <c r="D129" s="26" t="s">
        <v>39</v>
      </c>
      <c r="E129" s="12" t="s">
        <v>16</v>
      </c>
      <c r="F129" s="26" t="s">
        <v>15</v>
      </c>
      <c r="J129" s="26" t="s">
        <v>24</v>
      </c>
      <c r="K129" s="77" t="s">
        <v>25</v>
      </c>
      <c r="L129" s="77"/>
      <c r="M129" s="77"/>
    </row>
    <row r="130" spans="2:17" ht="20.100000000000001" customHeight="1" x14ac:dyDescent="0.2">
      <c r="B130" s="39">
        <f>+D122</f>
        <v>3000</v>
      </c>
      <c r="C130" s="39">
        <f>+B130+$D$120</f>
        <v>15625</v>
      </c>
      <c r="D130" s="13">
        <f>+'Definir qtde por classe'!C112</f>
        <v>13</v>
      </c>
      <c r="E130" s="14">
        <f t="shared" ref="E130:E137" si="0">SUM(B130:C130)/2</f>
        <v>9312.5</v>
      </c>
      <c r="F130" s="41">
        <f t="shared" ref="F130:F137" si="1">+D130/$D$138</f>
        <v>0.12037037037037036</v>
      </c>
      <c r="G130" s="31">
        <f t="shared" ref="G130:G137" si="2">+E130*D130</f>
        <v>121062.5</v>
      </c>
      <c r="H130" s="31">
        <f t="shared" ref="H130:H137" si="3">+(E130-$C$141)^2</f>
        <v>1840549030.403378</v>
      </c>
      <c r="I130" s="24">
        <f t="shared" ref="I130:I137" si="4">+H130*D130</f>
        <v>23927137395.243916</v>
      </c>
      <c r="J130" s="27">
        <f>+D130</f>
        <v>13</v>
      </c>
      <c r="K130" s="20"/>
      <c r="L130" s="12" t="s">
        <v>27</v>
      </c>
      <c r="M130" s="12" t="s">
        <v>28</v>
      </c>
    </row>
    <row r="131" spans="2:17" ht="20.100000000000001" customHeight="1" x14ac:dyDescent="0.2">
      <c r="B131" s="39">
        <f t="shared" ref="B131:B137" si="5">+C130</f>
        <v>15625</v>
      </c>
      <c r="C131" s="39">
        <f>+B131+D120</f>
        <v>28250</v>
      </c>
      <c r="D131" s="13">
        <f>+'Definir qtde por classe'!D112</f>
        <v>15</v>
      </c>
      <c r="E131" s="14">
        <f t="shared" si="0"/>
        <v>21937.5</v>
      </c>
      <c r="F131" s="41">
        <f t="shared" si="1"/>
        <v>0.1388888888888889</v>
      </c>
      <c r="G131" s="31">
        <f t="shared" si="2"/>
        <v>329062.5</v>
      </c>
      <c r="H131" s="31">
        <f t="shared" si="3"/>
        <v>916673741.05152619</v>
      </c>
      <c r="I131" s="24">
        <f t="shared" si="4"/>
        <v>13750106115.772892</v>
      </c>
      <c r="J131" s="27">
        <f t="shared" ref="J131:J137" si="6">+J130+D131</f>
        <v>28</v>
      </c>
      <c r="K131" s="13" t="s">
        <v>26</v>
      </c>
      <c r="L131" s="13">
        <f>0.25*D138</f>
        <v>27</v>
      </c>
      <c r="M131" s="82">
        <f>+B131+(((L131-J130)/D131)*(C131-B131))</f>
        <v>27408.333333333336</v>
      </c>
      <c r="O131" s="18"/>
      <c r="Q131" s="28"/>
    </row>
    <row r="132" spans="2:17" ht="20.100000000000001" customHeight="1" x14ac:dyDescent="0.2">
      <c r="B132" s="39">
        <f t="shared" si="5"/>
        <v>28250</v>
      </c>
      <c r="C132" s="39">
        <f>+B132+D120</f>
        <v>40875</v>
      </c>
      <c r="D132" s="13">
        <f>+'Definir qtde por classe'!E112</f>
        <v>20</v>
      </c>
      <c r="E132" s="14">
        <f t="shared" si="0"/>
        <v>34562.5</v>
      </c>
      <c r="F132" s="41">
        <f t="shared" si="1"/>
        <v>0.18518518518518517</v>
      </c>
      <c r="G132" s="31">
        <f t="shared" si="2"/>
        <v>691250</v>
      </c>
      <c r="H132" s="31">
        <f t="shared" si="3"/>
        <v>311579701.69967425</v>
      </c>
      <c r="I132" s="24">
        <f t="shared" si="4"/>
        <v>6231594033.9934845</v>
      </c>
      <c r="J132" s="27">
        <f t="shared" si="6"/>
        <v>48</v>
      </c>
      <c r="K132" s="13" t="s">
        <v>29</v>
      </c>
      <c r="L132" s="13">
        <f>0.5*D138</f>
        <v>54</v>
      </c>
      <c r="M132" s="82">
        <f>+B133+(((L132-J132)/D133)*(C133-B133))</f>
        <v>46701.923076923078</v>
      </c>
      <c r="O132" s="18"/>
      <c r="Q132" s="28"/>
    </row>
    <row r="133" spans="2:17" ht="20.100000000000001" customHeight="1" x14ac:dyDescent="0.2">
      <c r="B133" s="44">
        <f t="shared" si="5"/>
        <v>40875</v>
      </c>
      <c r="C133" s="44">
        <f>+B133+D120</f>
        <v>53500</v>
      </c>
      <c r="D133" s="34">
        <f>+'Definir qtde por classe'!F112</f>
        <v>13</v>
      </c>
      <c r="E133" s="45">
        <f t="shared" si="0"/>
        <v>47187.5</v>
      </c>
      <c r="F133" s="46">
        <f t="shared" si="1"/>
        <v>0.12037037037037036</v>
      </c>
      <c r="G133" s="47">
        <f t="shared" si="2"/>
        <v>613437.5</v>
      </c>
      <c r="H133" s="47">
        <f t="shared" si="3"/>
        <v>25266912.347822379</v>
      </c>
      <c r="I133" s="48">
        <f t="shared" si="4"/>
        <v>328469860.52169091</v>
      </c>
      <c r="J133" s="35">
        <f t="shared" si="6"/>
        <v>61</v>
      </c>
      <c r="K133" s="13" t="s">
        <v>30</v>
      </c>
      <c r="L133" s="13">
        <f>0.75*D138</f>
        <v>81</v>
      </c>
      <c r="M133" s="82">
        <f>+B136+(((L133-J135)/D136)*(C136-B136))</f>
        <v>81045.454545454544</v>
      </c>
      <c r="O133" s="18"/>
      <c r="Q133" s="28"/>
    </row>
    <row r="134" spans="2:17" ht="20.100000000000001" customHeight="1" x14ac:dyDescent="0.2">
      <c r="B134" s="39">
        <f t="shared" si="5"/>
        <v>53500</v>
      </c>
      <c r="C134" s="39">
        <f>+B134+D120</f>
        <v>66125</v>
      </c>
      <c r="D134" s="13">
        <f>+'Definir qtde por classe'!G112</f>
        <v>9</v>
      </c>
      <c r="E134" s="14">
        <f t="shared" si="0"/>
        <v>59812.5</v>
      </c>
      <c r="F134" s="41">
        <f t="shared" si="1"/>
        <v>8.3333333333333329E-2</v>
      </c>
      <c r="G134" s="31">
        <f t="shared" si="2"/>
        <v>538312.5</v>
      </c>
      <c r="H134" s="31">
        <f t="shared" si="3"/>
        <v>57735372.99597048</v>
      </c>
      <c r="I134" s="24">
        <f t="shared" si="4"/>
        <v>519618356.96373433</v>
      </c>
      <c r="J134" s="27">
        <f t="shared" si="6"/>
        <v>70</v>
      </c>
      <c r="K134" s="49"/>
      <c r="L134" s="50"/>
      <c r="M134" s="51"/>
      <c r="O134" s="18"/>
      <c r="Q134" s="28"/>
    </row>
    <row r="135" spans="2:17" ht="20.100000000000001" customHeight="1" x14ac:dyDescent="0.2">
      <c r="B135" s="39">
        <f t="shared" si="5"/>
        <v>66125</v>
      </c>
      <c r="C135" s="39">
        <f>+B135+D120</f>
        <v>78750</v>
      </c>
      <c r="D135" s="13">
        <f>+'Definir qtde por classe'!H112</f>
        <v>9</v>
      </c>
      <c r="E135" s="14">
        <f t="shared" si="0"/>
        <v>72437.5</v>
      </c>
      <c r="F135" s="41">
        <f t="shared" si="1"/>
        <v>8.3333333333333329E-2</v>
      </c>
      <c r="G135" s="31">
        <f t="shared" si="2"/>
        <v>651937.5</v>
      </c>
      <c r="H135" s="31">
        <f t="shared" si="3"/>
        <v>408985083.64411861</v>
      </c>
      <c r="I135" s="24">
        <f t="shared" si="4"/>
        <v>3680865752.7970676</v>
      </c>
      <c r="J135" s="27">
        <f t="shared" si="6"/>
        <v>79</v>
      </c>
      <c r="K135" s="49"/>
      <c r="L135" s="50"/>
      <c r="M135" s="51"/>
      <c r="O135" s="18"/>
      <c r="Q135" s="28"/>
    </row>
    <row r="136" spans="2:17" ht="20.100000000000001" customHeight="1" x14ac:dyDescent="0.2">
      <c r="B136" s="39">
        <f t="shared" si="5"/>
        <v>78750</v>
      </c>
      <c r="C136" s="39">
        <f>+B136+D120</f>
        <v>91375</v>
      </c>
      <c r="D136" s="13">
        <f>+'Definir qtde por classe'!I112</f>
        <v>11</v>
      </c>
      <c r="E136" s="14">
        <f t="shared" si="0"/>
        <v>85062.5</v>
      </c>
      <c r="F136" s="41">
        <f t="shared" si="1"/>
        <v>0.10185185185185185</v>
      </c>
      <c r="G136" s="31">
        <f t="shared" si="2"/>
        <v>935687.5</v>
      </c>
      <c r="H136" s="31">
        <f t="shared" si="3"/>
        <v>1079016044.2922666</v>
      </c>
      <c r="I136" s="24">
        <f t="shared" si="4"/>
        <v>11869176487.214933</v>
      </c>
      <c r="J136" s="27">
        <f t="shared" si="6"/>
        <v>90</v>
      </c>
      <c r="K136" s="49"/>
      <c r="L136" s="50"/>
      <c r="M136" s="51"/>
      <c r="O136" s="18"/>
      <c r="Q136" s="28"/>
    </row>
    <row r="137" spans="2:17" ht="20.100000000000001" customHeight="1" x14ac:dyDescent="0.2">
      <c r="B137" s="39">
        <f t="shared" si="5"/>
        <v>91375</v>
      </c>
      <c r="C137" s="39">
        <f>+B137+D120</f>
        <v>104000</v>
      </c>
      <c r="D137" s="13">
        <f>+'Definir qtde por classe'!J112</f>
        <v>18</v>
      </c>
      <c r="E137" s="14">
        <f t="shared" si="0"/>
        <v>97687.5</v>
      </c>
      <c r="F137" s="41">
        <f t="shared" si="1"/>
        <v>0.16666666666666666</v>
      </c>
      <c r="G137" s="31">
        <f t="shared" si="2"/>
        <v>1758375</v>
      </c>
      <c r="H137" s="31">
        <f t="shared" si="3"/>
        <v>2067828254.9404147</v>
      </c>
      <c r="I137" s="24">
        <f t="shared" si="4"/>
        <v>37220908588.927467</v>
      </c>
      <c r="J137" s="27">
        <f t="shared" si="6"/>
        <v>108</v>
      </c>
      <c r="K137" s="49"/>
      <c r="L137" s="50"/>
      <c r="M137" s="51"/>
      <c r="O137" s="18"/>
      <c r="Q137" s="28"/>
    </row>
    <row r="138" spans="2:17" ht="20.100000000000001" customHeight="1" x14ac:dyDescent="0.2">
      <c r="B138" s="77" t="s">
        <v>14</v>
      </c>
      <c r="C138" s="77"/>
      <c r="D138" s="12">
        <f>SUM(D130:D137)</f>
        <v>108</v>
      </c>
      <c r="E138" s="17"/>
      <c r="F138" s="42">
        <f>SUM(F130:F137)</f>
        <v>1</v>
      </c>
      <c r="G138" s="32">
        <f>SUM(G130:G137)</f>
        <v>5639125</v>
      </c>
      <c r="H138" s="32"/>
      <c r="I138" s="25">
        <f>SUM(I130:I137)</f>
        <v>97527876591.435181</v>
      </c>
      <c r="J138" s="27"/>
      <c r="K138" s="49"/>
      <c r="L138" s="50"/>
      <c r="M138" s="51"/>
      <c r="O138" s="18"/>
      <c r="Q138" s="28"/>
    </row>
    <row r="139" spans="2:17" ht="20.100000000000001" customHeight="1" x14ac:dyDescent="0.2">
      <c r="K139" s="49"/>
      <c r="L139" s="50"/>
      <c r="M139" s="51"/>
      <c r="O139" s="18"/>
      <c r="Q139" s="28"/>
    </row>
    <row r="140" spans="2:17" ht="20.100000000000001" customHeight="1" x14ac:dyDescent="0.2">
      <c r="H140" s="18"/>
      <c r="I140" s="28"/>
      <c r="J140" s="29"/>
      <c r="K140" s="49"/>
      <c r="L140" s="50"/>
      <c r="M140" s="51"/>
      <c r="O140" s="18"/>
      <c r="Q140" s="28"/>
    </row>
    <row r="141" spans="2:17" ht="20.100000000000001" customHeight="1" x14ac:dyDescent="0.2">
      <c r="B141" s="6" t="s">
        <v>17</v>
      </c>
      <c r="C141" s="16">
        <f>+G138/D138</f>
        <v>52214.120370370372</v>
      </c>
      <c r="H141" s="29"/>
      <c r="I141" s="29"/>
      <c r="J141" s="19"/>
      <c r="K141" s="49"/>
      <c r="L141" s="50"/>
      <c r="M141" s="51"/>
      <c r="O141" s="18"/>
      <c r="Q141" s="28"/>
    </row>
    <row r="142" spans="2:17" ht="20.100000000000001" customHeight="1" x14ac:dyDescent="0.2">
      <c r="C142" s="16"/>
      <c r="H142" s="18"/>
      <c r="I142" s="29"/>
      <c r="J142" s="19"/>
      <c r="K142" s="49"/>
      <c r="L142" s="50"/>
      <c r="M142" s="51"/>
      <c r="O142" s="18"/>
      <c r="Q142" s="28"/>
    </row>
    <row r="143" spans="2:17" ht="20.100000000000001" customHeight="1" x14ac:dyDescent="0.2">
      <c r="B143" s="6" t="s">
        <v>19</v>
      </c>
      <c r="C143" s="16">
        <f>+I138/D138</f>
        <v>903035894.36514056</v>
      </c>
      <c r="J143" s="19"/>
      <c r="O143" s="18"/>
      <c r="Q143" s="28"/>
    </row>
    <row r="144" spans="2:17" ht="20.100000000000001" customHeight="1" x14ac:dyDescent="0.2">
      <c r="C144" s="16"/>
      <c r="H144" s="19"/>
      <c r="I144" s="28"/>
      <c r="J144" s="19"/>
      <c r="O144" s="18"/>
      <c r="Q144" s="28"/>
    </row>
    <row r="145" spans="2:10" ht="20.100000000000001" customHeight="1" x14ac:dyDescent="0.2">
      <c r="B145" s="6" t="s">
        <v>18</v>
      </c>
      <c r="C145" s="16">
        <f>SQRT(C143)</f>
        <v>30050.555641537489</v>
      </c>
      <c r="H145" s="28"/>
      <c r="I145" s="18"/>
      <c r="J145" s="19"/>
    </row>
    <row r="146" spans="2:10" ht="20.100000000000001" customHeight="1" x14ac:dyDescent="0.2"/>
    <row r="147" spans="2:10" ht="25.5" x14ac:dyDescent="0.2">
      <c r="B147" s="21" t="s">
        <v>20</v>
      </c>
      <c r="C147" s="19">
        <f>+C145/C141</f>
        <v>0.57552545994033621</v>
      </c>
      <c r="E147" s="19"/>
      <c r="H147" s="28"/>
    </row>
    <row r="148" spans="2:10" x14ac:dyDescent="0.2">
      <c r="B148" s="22"/>
    </row>
    <row r="149" spans="2:10" ht="38.25" customHeight="1" x14ac:dyDescent="0.2">
      <c r="B149" s="79" t="s">
        <v>21</v>
      </c>
      <c r="C149" s="79"/>
      <c r="E149" s="68" t="s">
        <v>36</v>
      </c>
      <c r="F149" s="69"/>
      <c r="G149" s="69"/>
      <c r="H149" s="70"/>
    </row>
    <row r="150" spans="2:10" x14ac:dyDescent="0.2">
      <c r="B150" s="22"/>
      <c r="E150" s="71"/>
      <c r="F150" s="72"/>
      <c r="G150" s="72"/>
      <c r="H150" s="73"/>
    </row>
    <row r="151" spans="2:10" ht="12.75" customHeight="1" x14ac:dyDescent="0.2">
      <c r="B151" s="6" t="s">
        <v>22</v>
      </c>
      <c r="C151" s="8">
        <f>+C141+3*C145</f>
        <v>142365.78729498285</v>
      </c>
      <c r="E151" s="71"/>
      <c r="F151" s="72"/>
      <c r="G151" s="72"/>
      <c r="H151" s="73"/>
    </row>
    <row r="152" spans="2:10" x14ac:dyDescent="0.2">
      <c r="C152" s="8"/>
      <c r="E152" s="71"/>
      <c r="F152" s="72"/>
      <c r="G152" s="72"/>
      <c r="H152" s="73"/>
    </row>
    <row r="153" spans="2:10" x14ac:dyDescent="0.2">
      <c r="B153" s="6" t="s">
        <v>23</v>
      </c>
      <c r="C153" s="8">
        <f>+C141-3*C145</f>
        <v>-37937.546554242093</v>
      </c>
      <c r="E153" s="74"/>
      <c r="F153" s="75"/>
      <c r="G153" s="75"/>
      <c r="H153" s="76"/>
    </row>
    <row r="154" spans="2:10" x14ac:dyDescent="0.2">
      <c r="B154" s="6"/>
      <c r="C154" s="18"/>
      <c r="E154" s="30"/>
      <c r="F154" s="30"/>
      <c r="G154" s="30"/>
      <c r="H154" s="30"/>
    </row>
    <row r="155" spans="2:10" x14ac:dyDescent="0.2">
      <c r="B155" s="6"/>
      <c r="C155" s="18"/>
      <c r="E155" s="30"/>
      <c r="F155" s="30"/>
      <c r="G155" s="30"/>
      <c r="H155" s="30"/>
    </row>
    <row r="156" spans="2:10" x14ac:dyDescent="0.2">
      <c r="B156" s="6"/>
      <c r="C156" s="18"/>
      <c r="E156" s="30"/>
      <c r="F156" s="30"/>
      <c r="G156" s="30"/>
      <c r="H156" s="30"/>
    </row>
    <row r="157" spans="2:10" x14ac:dyDescent="0.2">
      <c r="B157" s="6"/>
      <c r="C157" s="18"/>
      <c r="E157" s="30"/>
      <c r="F157" s="30"/>
      <c r="G157" s="30"/>
      <c r="H157" s="30"/>
    </row>
    <row r="158" spans="2:10" x14ac:dyDescent="0.2">
      <c r="B158" s="6"/>
      <c r="C158" s="18"/>
      <c r="E158" s="30"/>
      <c r="F158" s="30"/>
      <c r="G158" s="30"/>
      <c r="H158" s="30"/>
    </row>
    <row r="159" spans="2:10" x14ac:dyDescent="0.2">
      <c r="B159" s="6"/>
      <c r="C159" s="18"/>
      <c r="E159" s="30"/>
      <c r="F159" s="30"/>
      <c r="G159" s="30"/>
      <c r="H159" s="30"/>
    </row>
  </sheetData>
  <mergeCells count="9">
    <mergeCell ref="E149:H153"/>
    <mergeCell ref="K129:M129"/>
    <mergeCell ref="B114:C114"/>
    <mergeCell ref="B120:C120"/>
    <mergeCell ref="B149:C149"/>
    <mergeCell ref="B128:C128"/>
    <mergeCell ref="B138:C138"/>
    <mergeCell ref="B116:C116"/>
    <mergeCell ref="B118:C118"/>
  </mergeCells>
  <phoneticPr fontId="3" type="noConversion"/>
  <pageMargins left="0.59055118110236227" right="0.39370078740157483" top="0.78740157480314965" bottom="0.98425196850393704" header="0.31496062992125984" footer="0.51181102362204722"/>
  <pageSetup paperSize="9" scale="77" orientation="landscape" verticalDpi="200" r:id="rId1"/>
  <headerFooter alignWithMargins="0">
    <oddFooter>&amp;RPág: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4"/>
  <sheetViews>
    <sheetView showGridLines="0" workbookViewId="0">
      <selection activeCell="E28" sqref="E28"/>
    </sheetView>
  </sheetViews>
  <sheetFormatPr defaultRowHeight="12.75" x14ac:dyDescent="0.2"/>
  <cols>
    <col min="1" max="2" width="13.28515625" bestFit="1" customWidth="1"/>
    <col min="3" max="3" width="14" customWidth="1"/>
    <col min="4" max="7" width="13.28515625" bestFit="1" customWidth="1"/>
    <col min="8" max="10" width="13.28515625" customWidth="1"/>
  </cols>
  <sheetData>
    <row r="2" spans="1:10" s="5" customFormat="1" ht="38.25" x14ac:dyDescent="0.2">
      <c r="A2" s="12" t="s">
        <v>32</v>
      </c>
      <c r="B2" s="26" t="s">
        <v>33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2" t="s">
        <v>12</v>
      </c>
      <c r="I2" s="12" t="s">
        <v>34</v>
      </c>
      <c r="J2" s="12" t="s">
        <v>35</v>
      </c>
    </row>
    <row r="3" spans="1:10" x14ac:dyDescent="0.2">
      <c r="A3" s="34">
        <v>1</v>
      </c>
      <c r="B3" s="33">
        <v>3000</v>
      </c>
      <c r="C3" s="2" t="b">
        <f>IF(B3&gt;=Análise!$B$130,B3&lt;Análise!$C$130)</f>
        <v>1</v>
      </c>
      <c r="D3" s="2" t="b">
        <f>IF(B3&gt;=Análise!$B$131,B3&lt;Análise!$C$131)</f>
        <v>0</v>
      </c>
      <c r="E3" s="2" t="b">
        <f>IF(B3&gt;=Análise!$B$132,B3&lt;Análise!$C$132)</f>
        <v>0</v>
      </c>
      <c r="F3" s="2" t="b">
        <f>IF(B3&gt;=Análise!$B$133,B3&lt;Análise!$C$133)</f>
        <v>0</v>
      </c>
      <c r="G3" s="2" t="b">
        <f>IF(B3&gt;=Análise!$B$134,B3&lt;Análise!$C$134)</f>
        <v>0</v>
      </c>
      <c r="H3" s="2" t="b">
        <f>IF(B3&gt;=Análise!$B$135,B3&lt;=Análise!$C$135)</f>
        <v>0</v>
      </c>
      <c r="I3" s="2" t="b">
        <f>IF(B3&gt;=Análise!$B$136,B3&lt;=Análise!$C$136)</f>
        <v>0</v>
      </c>
      <c r="J3" s="2" t="b">
        <f>IF(B3&gt;=Análise!$B$137,B3&lt;=Análise!$C$137)</f>
        <v>0</v>
      </c>
    </row>
    <row r="4" spans="1:10" x14ac:dyDescent="0.2">
      <c r="A4" s="34">
        <v>2</v>
      </c>
      <c r="B4" s="33">
        <v>3000</v>
      </c>
      <c r="C4" s="2" t="b">
        <f>IF(B4&gt;=Análise!$B$130,B4&lt;Análise!$C$130)</f>
        <v>1</v>
      </c>
      <c r="D4" s="2" t="b">
        <f>IF(B4&gt;=Análise!$B$131,B4&lt;Análise!$C$131)</f>
        <v>0</v>
      </c>
      <c r="E4" s="2" t="b">
        <f>IF(B4&gt;=Análise!$B$132,B4&lt;Análise!$C$132)</f>
        <v>0</v>
      </c>
      <c r="F4" s="2" t="b">
        <f>IF(B4&gt;=Análise!$B$133,B4&lt;Análise!$C$133)</f>
        <v>0</v>
      </c>
      <c r="G4" s="2" t="b">
        <f>IF(B4&gt;=Análise!$B$134,B4&lt;Análise!$C$134)</f>
        <v>0</v>
      </c>
      <c r="H4" s="2" t="b">
        <f>IF(B4&gt;=Análise!$B$135,B4&lt;=Análise!$C$135)</f>
        <v>0</v>
      </c>
      <c r="I4" s="2" t="b">
        <f>IF(B4&gt;=Análise!$B$136,B4&lt;=Análise!$C$136)</f>
        <v>0</v>
      </c>
      <c r="J4" s="2" t="b">
        <f>IF(B4&gt;=Análise!$B$137,B4&lt;=Análise!$C$137)</f>
        <v>0</v>
      </c>
    </row>
    <row r="5" spans="1:10" x14ac:dyDescent="0.2">
      <c r="A5" s="34">
        <v>3</v>
      </c>
      <c r="B5" s="33">
        <v>7000</v>
      </c>
      <c r="C5" s="2" t="b">
        <f>IF(B5&gt;=Análise!$B$130,B5&lt;Análise!$C$130)</f>
        <v>1</v>
      </c>
      <c r="D5" s="2" t="b">
        <f>IF(B5&gt;=Análise!$B$131,B5&lt;Análise!$C$131)</f>
        <v>0</v>
      </c>
      <c r="E5" s="2" t="b">
        <f>IF(B5&gt;=Análise!$B$132,B5&lt;Análise!$C$132)</f>
        <v>0</v>
      </c>
      <c r="F5" s="2" t="b">
        <f>IF(B5&gt;=Análise!$B$133,B5&lt;Análise!$C$133)</f>
        <v>0</v>
      </c>
      <c r="G5" s="2" t="b">
        <f>IF(B5&gt;=Análise!$B$134,B5&lt;Análise!$C$134)</f>
        <v>0</v>
      </c>
      <c r="H5" s="2" t="b">
        <f>IF(B5&gt;=Análise!$B$135,B5&lt;=Análise!$C$135)</f>
        <v>0</v>
      </c>
      <c r="I5" s="2" t="b">
        <f>IF(B5&gt;=Análise!$B$136,B5&lt;=Análise!$C$136)</f>
        <v>0</v>
      </c>
      <c r="J5" s="2" t="b">
        <f>IF(B5&gt;=Análise!$B$137,B5&lt;=Análise!$C$137)</f>
        <v>0</v>
      </c>
    </row>
    <row r="6" spans="1:10" x14ac:dyDescent="0.2">
      <c r="A6" s="34">
        <v>4</v>
      </c>
      <c r="B6" s="33">
        <v>10000</v>
      </c>
      <c r="C6" s="2" t="b">
        <f>IF(B6&gt;=Análise!$B$130,B6&lt;Análise!$C$130)</f>
        <v>1</v>
      </c>
      <c r="D6" s="2" t="b">
        <f>IF(B6&gt;=Análise!$B$131,B6&lt;Análise!$C$131)</f>
        <v>0</v>
      </c>
      <c r="E6" s="2" t="b">
        <f>IF(B6&gt;=Análise!$B$132,B6&lt;Análise!$C$132)</f>
        <v>0</v>
      </c>
      <c r="F6" s="2" t="b">
        <f>IF(B6&gt;=Análise!$B$133,B6&lt;Análise!$C$133)</f>
        <v>0</v>
      </c>
      <c r="G6" s="2" t="b">
        <f>IF(B6&gt;=Análise!$B$134,B6&lt;Análise!$C$134)</f>
        <v>0</v>
      </c>
      <c r="H6" s="2" t="b">
        <f>IF(B6&gt;=Análise!$B$135,B6&lt;=Análise!$C$135)</f>
        <v>0</v>
      </c>
      <c r="I6" s="2" t="b">
        <f>IF(B6&gt;=Análise!$B$136,B6&lt;=Análise!$C$136)</f>
        <v>0</v>
      </c>
      <c r="J6" s="2" t="b">
        <f>IF(B6&gt;=Análise!$B$137,B6&lt;=Análise!$C$137)</f>
        <v>0</v>
      </c>
    </row>
    <row r="7" spans="1:10" x14ac:dyDescent="0.2">
      <c r="A7" s="34">
        <v>5</v>
      </c>
      <c r="B7" s="33">
        <v>12000</v>
      </c>
      <c r="C7" s="2" t="b">
        <f>IF(B7&gt;=Análise!$B$130,B7&lt;Análise!$C$130)</f>
        <v>1</v>
      </c>
      <c r="D7" s="2" t="b">
        <f>IF(B7&gt;=Análise!$B$131,B7&lt;Análise!$C$131)</f>
        <v>0</v>
      </c>
      <c r="E7" s="2" t="b">
        <f>IF(B7&gt;=Análise!$B$132,B7&lt;Análise!$C$132)</f>
        <v>0</v>
      </c>
      <c r="F7" s="2" t="b">
        <f>IF(B7&gt;=Análise!$B$133,B7&lt;Análise!$C$133)</f>
        <v>0</v>
      </c>
      <c r="G7" s="2" t="b">
        <f>IF(B7&gt;=Análise!$B$134,B7&lt;Análise!$C$134)</f>
        <v>0</v>
      </c>
      <c r="H7" s="2" t="b">
        <f>IF(B7&gt;=Análise!$B$135,B7&lt;=Análise!$C$135)</f>
        <v>0</v>
      </c>
      <c r="I7" s="2" t="b">
        <f>IF(B7&gt;=Análise!$B$136,B7&lt;=Análise!$C$136)</f>
        <v>0</v>
      </c>
      <c r="J7" s="2" t="b">
        <f>IF(B7&gt;=Análise!$B$137,B7&lt;=Análise!$C$137)</f>
        <v>0</v>
      </c>
    </row>
    <row r="8" spans="1:10" x14ac:dyDescent="0.2">
      <c r="A8" s="34">
        <v>6</v>
      </c>
      <c r="B8" s="33">
        <v>12000</v>
      </c>
      <c r="C8" s="2" t="b">
        <f>IF(B8&gt;=Análise!$B$130,B8&lt;Análise!$C$130)</f>
        <v>1</v>
      </c>
      <c r="D8" s="2" t="b">
        <f>IF(B8&gt;=Análise!$B$131,B8&lt;Análise!$C$131)</f>
        <v>0</v>
      </c>
      <c r="E8" s="2" t="b">
        <f>IF(B8&gt;=Análise!$B$132,B8&lt;Análise!$C$132)</f>
        <v>0</v>
      </c>
      <c r="F8" s="2" t="b">
        <f>IF(B8&gt;=Análise!$B$133,B8&lt;Análise!$C$133)</f>
        <v>0</v>
      </c>
      <c r="G8" s="2" t="b">
        <f>IF(B8&gt;=Análise!$B$134,B8&lt;Análise!$C$134)</f>
        <v>0</v>
      </c>
      <c r="H8" s="2" t="b">
        <f>IF(B8&gt;=Análise!$B$135,B8&lt;=Análise!$C$135)</f>
        <v>0</v>
      </c>
      <c r="I8" s="2" t="b">
        <f>IF(B8&gt;=Análise!$B$136,B8&lt;=Análise!$C$136)</f>
        <v>0</v>
      </c>
      <c r="J8" s="2" t="b">
        <f>IF(B8&gt;=Análise!$B$137,B8&lt;=Análise!$C$137)</f>
        <v>0</v>
      </c>
    </row>
    <row r="9" spans="1:10" x14ac:dyDescent="0.2">
      <c r="A9" s="34">
        <v>7</v>
      </c>
      <c r="B9" s="33">
        <v>12000</v>
      </c>
      <c r="C9" s="2" t="b">
        <f>IF(B9&gt;=Análise!$B$130,B9&lt;Análise!$C$130)</f>
        <v>1</v>
      </c>
      <c r="D9" s="2" t="b">
        <f>IF(B9&gt;=Análise!$B$131,B9&lt;Análise!$C$131)</f>
        <v>0</v>
      </c>
      <c r="E9" s="2" t="b">
        <f>IF(B9&gt;=Análise!$B$132,B9&lt;Análise!$C$132)</f>
        <v>0</v>
      </c>
      <c r="F9" s="2" t="b">
        <f>IF(B9&gt;=Análise!$B$133,B9&lt;Análise!$C$133)</f>
        <v>0</v>
      </c>
      <c r="G9" s="2" t="b">
        <f>IF(B9&gt;=Análise!$B$134,B9&lt;Análise!$C$134)</f>
        <v>0</v>
      </c>
      <c r="H9" s="2" t="b">
        <f>IF(B9&gt;=Análise!$B$135,B9&lt;=Análise!$C$135)</f>
        <v>0</v>
      </c>
      <c r="I9" s="2" t="b">
        <f>IF(B9&gt;=Análise!$B$136,B9&lt;=Análise!$C$136)</f>
        <v>0</v>
      </c>
      <c r="J9" s="2" t="b">
        <f>IF(B9&gt;=Análise!$B$137,B9&lt;=Análise!$C$137)</f>
        <v>0</v>
      </c>
    </row>
    <row r="10" spans="1:10" x14ac:dyDescent="0.2">
      <c r="A10" s="34">
        <v>8</v>
      </c>
      <c r="B10" s="33">
        <v>3000</v>
      </c>
      <c r="C10" s="2" t="b">
        <f>IF(B10&gt;=Análise!$B$130,B10&lt;Análise!$C$130)</f>
        <v>1</v>
      </c>
      <c r="D10" s="2" t="b">
        <f>IF(B10&gt;=Análise!$B$131,B10&lt;Análise!$C$131)</f>
        <v>0</v>
      </c>
      <c r="E10" s="2" t="b">
        <f>IF(B10&gt;=Análise!$B$132,B10&lt;Análise!$C$132)</f>
        <v>0</v>
      </c>
      <c r="F10" s="2" t="b">
        <f>IF(B10&gt;=Análise!$B$133,B10&lt;Análise!$C$133)</f>
        <v>0</v>
      </c>
      <c r="G10" s="2" t="b">
        <f>IF(B10&gt;=Análise!$B$134,B10&lt;Análise!$C$134)</f>
        <v>0</v>
      </c>
      <c r="H10" s="2" t="b">
        <f>IF(B10&gt;=Análise!$B$135,B10&lt;=Análise!$C$135)</f>
        <v>0</v>
      </c>
      <c r="I10" s="2" t="b">
        <f>IF(B10&gt;=Análise!$B$136,B10&lt;=Análise!$C$136)</f>
        <v>0</v>
      </c>
      <c r="J10" s="2" t="b">
        <f>IF(B10&gt;=Análise!$B$137,B10&lt;=Análise!$C$137)</f>
        <v>0</v>
      </c>
    </row>
    <row r="11" spans="1:10" x14ac:dyDescent="0.2">
      <c r="A11" s="34">
        <v>9</v>
      </c>
      <c r="B11" s="33">
        <v>10000</v>
      </c>
      <c r="C11" s="2" t="b">
        <f>IF(B11&gt;=Análise!$B$130,B11&lt;Análise!$C$130)</f>
        <v>1</v>
      </c>
      <c r="D11" s="2" t="b">
        <f>IF(B11&gt;=Análise!$B$131,B11&lt;Análise!$C$131)</f>
        <v>0</v>
      </c>
      <c r="E11" s="2" t="b">
        <f>IF(B11&gt;=Análise!$B$132,B11&lt;Análise!$C$132)</f>
        <v>0</v>
      </c>
      <c r="F11" s="2" t="b">
        <f>IF(B11&gt;=Análise!$B$133,B11&lt;Análise!$C$133)</f>
        <v>0</v>
      </c>
      <c r="G11" s="2" t="b">
        <f>IF(B11&gt;=Análise!$B$134,B11&lt;Análise!$C$134)</f>
        <v>0</v>
      </c>
      <c r="H11" s="2" t="b">
        <f>IF(B11&gt;=Análise!$B$135,B11&lt;=Análise!$C$135)</f>
        <v>0</v>
      </c>
      <c r="I11" s="2" t="b">
        <f>IF(B11&gt;=Análise!$B$136,B11&lt;=Análise!$C$136)</f>
        <v>0</v>
      </c>
      <c r="J11" s="2" t="b">
        <f>IF(B11&gt;=Análise!$B$137,B11&lt;=Análise!$C$137)</f>
        <v>0</v>
      </c>
    </row>
    <row r="12" spans="1:10" x14ac:dyDescent="0.2">
      <c r="A12" s="34">
        <v>10</v>
      </c>
      <c r="B12" s="33">
        <v>5000</v>
      </c>
      <c r="C12" s="2" t="b">
        <f>IF(B12&gt;=Análise!$B$130,B12&lt;Análise!$C$130)</f>
        <v>1</v>
      </c>
      <c r="D12" s="2" t="b">
        <f>IF(B12&gt;=Análise!$B$131,B12&lt;Análise!$C$131)</f>
        <v>0</v>
      </c>
      <c r="E12" s="2" t="b">
        <f>IF(B12&gt;=Análise!$B$132,B12&lt;Análise!$C$132)</f>
        <v>0</v>
      </c>
      <c r="F12" s="2" t="b">
        <f>IF(B12&gt;=Análise!$B$133,B12&lt;Análise!$C$133)</f>
        <v>0</v>
      </c>
      <c r="G12" s="2" t="b">
        <f>IF(B12&gt;=Análise!$B$134,B12&lt;Análise!$C$134)</f>
        <v>0</v>
      </c>
      <c r="H12" s="2" t="b">
        <f>IF(B12&gt;=Análise!$B$135,B12&lt;=Análise!$C$135)</f>
        <v>0</v>
      </c>
      <c r="I12" s="2" t="b">
        <f>IF(B12&gt;=Análise!$B$136,B12&lt;=Análise!$C$136)</f>
        <v>0</v>
      </c>
      <c r="J12" s="2" t="b">
        <f>IF(B12&gt;=Análise!$B$137,B12&lt;=Análise!$C$137)</f>
        <v>0</v>
      </c>
    </row>
    <row r="13" spans="1:10" x14ac:dyDescent="0.2">
      <c r="A13" s="34">
        <v>11</v>
      </c>
      <c r="B13" s="33">
        <v>9000</v>
      </c>
      <c r="C13" s="2" t="b">
        <f>IF(B13&gt;=Análise!$B$130,B13&lt;Análise!$C$130)</f>
        <v>1</v>
      </c>
      <c r="D13" s="2" t="b">
        <f>IF(B13&gt;=Análise!$B$131,B13&lt;Análise!$C$131)</f>
        <v>0</v>
      </c>
      <c r="E13" s="2" t="b">
        <f>IF(B13&gt;=Análise!$B$132,B13&lt;Análise!$C$132)</f>
        <v>0</v>
      </c>
      <c r="F13" s="2" t="b">
        <f>IF(B13&gt;=Análise!$B$133,B13&lt;Análise!$C$133)</f>
        <v>0</v>
      </c>
      <c r="G13" s="2" t="b">
        <f>IF(B13&gt;=Análise!$B$134,B13&lt;Análise!$C$134)</f>
        <v>0</v>
      </c>
      <c r="H13" s="2" t="b">
        <f>IF(B13&gt;=Análise!$B$135,B13&lt;=Análise!$C$135)</f>
        <v>0</v>
      </c>
      <c r="I13" s="2" t="b">
        <f>IF(B13&gt;=Análise!$B$136,B13&lt;=Análise!$C$136)</f>
        <v>0</v>
      </c>
      <c r="J13" s="2" t="b">
        <f>IF(B13&gt;=Análise!$B$137,B13&lt;=Análise!$C$137)</f>
        <v>0</v>
      </c>
    </row>
    <row r="14" spans="1:10" x14ac:dyDescent="0.2">
      <c r="A14" s="34">
        <v>12</v>
      </c>
      <c r="B14" s="33">
        <v>16000</v>
      </c>
      <c r="C14" s="2" t="b">
        <f>IF(B14&gt;=Análise!$B$130,B14&lt;Análise!$C$130)</f>
        <v>0</v>
      </c>
      <c r="D14" s="2" t="b">
        <f>IF(B14&gt;=Análise!$B$131,B14&lt;Análise!$C$131)</f>
        <v>1</v>
      </c>
      <c r="E14" s="2" t="b">
        <f>IF(B14&gt;=Análise!$B$132,B14&lt;Análise!$C$132)</f>
        <v>0</v>
      </c>
      <c r="F14" s="2" t="b">
        <f>IF(B14&gt;=Análise!$B$133,B14&lt;Análise!$C$133)</f>
        <v>0</v>
      </c>
      <c r="G14" s="2" t="b">
        <f>IF(B14&gt;=Análise!$B$134,B14&lt;Análise!$C$134)</f>
        <v>0</v>
      </c>
      <c r="H14" s="2" t="b">
        <f>IF(B14&gt;=Análise!$B$135,B14&lt;=Análise!$C$135)</f>
        <v>0</v>
      </c>
      <c r="I14" s="2" t="b">
        <f>IF(B14&gt;=Análise!$B$136,B14&lt;=Análise!$C$136)</f>
        <v>0</v>
      </c>
      <c r="J14" s="2" t="b">
        <f>IF(B14&gt;=Análise!$B$137,B14&lt;=Análise!$C$137)</f>
        <v>0</v>
      </c>
    </row>
    <row r="15" spans="1:10" x14ac:dyDescent="0.2">
      <c r="A15" s="34">
        <v>13</v>
      </c>
      <c r="B15" s="33">
        <v>16000</v>
      </c>
      <c r="C15" s="2" t="b">
        <f>IF(B15&gt;=Análise!$B$130,B15&lt;Análise!$C$130)</f>
        <v>0</v>
      </c>
      <c r="D15" s="2" t="b">
        <f>IF(B15&gt;=Análise!$B$131,B15&lt;Análise!$C$131)</f>
        <v>1</v>
      </c>
      <c r="E15" s="2" t="b">
        <f>IF(B15&gt;=Análise!$B$132,B15&lt;Análise!$C$132)</f>
        <v>0</v>
      </c>
      <c r="F15" s="2" t="b">
        <f>IF(B15&gt;=Análise!$B$133,B15&lt;Análise!$C$133)</f>
        <v>0</v>
      </c>
      <c r="G15" s="2" t="b">
        <f>IF(B15&gt;=Análise!$B$134,B15&lt;Análise!$C$134)</f>
        <v>0</v>
      </c>
      <c r="H15" s="2" t="b">
        <f>IF(B15&gt;=Análise!$B$135,B15&lt;=Análise!$C$135)</f>
        <v>0</v>
      </c>
      <c r="I15" s="2" t="b">
        <f>IF(B15&gt;=Análise!$B$136,B15&lt;=Análise!$C$136)</f>
        <v>0</v>
      </c>
      <c r="J15" s="2" t="b">
        <f>IF(B15&gt;=Análise!$B$137,B15&lt;=Análise!$C$137)</f>
        <v>0</v>
      </c>
    </row>
    <row r="16" spans="1:10" x14ac:dyDescent="0.2">
      <c r="A16" s="34">
        <v>14</v>
      </c>
      <c r="B16" s="33">
        <v>21000</v>
      </c>
      <c r="C16" s="2" t="b">
        <f>IF(B16&gt;=Análise!$B$130,B16&lt;Análise!$C$130)</f>
        <v>0</v>
      </c>
      <c r="D16" s="2" t="b">
        <f>IF(B16&gt;=Análise!$B$131,B16&lt;Análise!$C$131)</f>
        <v>1</v>
      </c>
      <c r="E16" s="2" t="b">
        <f>IF(B16&gt;=Análise!$B$132,B16&lt;Análise!$C$132)</f>
        <v>0</v>
      </c>
      <c r="F16" s="2" t="b">
        <f>IF(B16&gt;=Análise!$B$133,B16&lt;Análise!$C$133)</f>
        <v>0</v>
      </c>
      <c r="G16" s="2" t="b">
        <f>IF(B16&gt;=Análise!$B$134,B16&lt;Análise!$C$134)</f>
        <v>0</v>
      </c>
      <c r="H16" s="2" t="b">
        <f>IF(B16&gt;=Análise!$B$135,B16&lt;=Análise!$C$135)</f>
        <v>0</v>
      </c>
      <c r="I16" s="2" t="b">
        <f>IF(B16&gt;=Análise!$B$136,B16&lt;=Análise!$C$136)</f>
        <v>0</v>
      </c>
      <c r="J16" s="2" t="b">
        <f>IF(B16&gt;=Análise!$B$137,B16&lt;=Análise!$C$137)</f>
        <v>0</v>
      </c>
    </row>
    <row r="17" spans="1:10" x14ac:dyDescent="0.2">
      <c r="A17" s="34">
        <v>15</v>
      </c>
      <c r="B17" s="33">
        <v>14000</v>
      </c>
      <c r="C17" s="2" t="b">
        <f>IF(B17&gt;=Análise!$B$130,B17&lt;Análise!$C$130)</f>
        <v>1</v>
      </c>
      <c r="D17" s="2" t="b">
        <f>IF(B17&gt;=Análise!$B$131,B17&lt;Análise!$C$131)</f>
        <v>0</v>
      </c>
      <c r="E17" s="2" t="b">
        <f>IF(B17&gt;=Análise!$B$132,B17&lt;Análise!$C$132)</f>
        <v>0</v>
      </c>
      <c r="F17" s="2" t="b">
        <f>IF(B17&gt;=Análise!$B$133,B17&lt;Análise!$C$133)</f>
        <v>0</v>
      </c>
      <c r="G17" s="2" t="b">
        <f>IF(B17&gt;=Análise!$B$134,B17&lt;Análise!$C$134)</f>
        <v>0</v>
      </c>
      <c r="H17" s="2" t="b">
        <f>IF(B17&gt;=Análise!$B$135,B17&lt;=Análise!$C$135)</f>
        <v>0</v>
      </c>
      <c r="I17" s="2" t="b">
        <f>IF(B17&gt;=Análise!$B$136,B17&lt;=Análise!$C$136)</f>
        <v>0</v>
      </c>
      <c r="J17" s="2" t="b">
        <f>IF(B17&gt;=Análise!$B$137,B17&lt;=Análise!$C$137)</f>
        <v>0</v>
      </c>
    </row>
    <row r="18" spans="1:10" x14ac:dyDescent="0.2">
      <c r="A18" s="34">
        <v>16</v>
      </c>
      <c r="B18" s="33">
        <v>17000</v>
      </c>
      <c r="C18" s="2" t="b">
        <f>IF(B18&gt;=Análise!$B$130,B18&lt;Análise!$C$130)</f>
        <v>0</v>
      </c>
      <c r="D18" s="2" t="b">
        <f>IF(B18&gt;=Análise!$B$131,B18&lt;Análise!$C$131)</f>
        <v>1</v>
      </c>
      <c r="E18" s="2" t="b">
        <f>IF(B18&gt;=Análise!$B$132,B18&lt;Análise!$C$132)</f>
        <v>0</v>
      </c>
      <c r="F18" s="2" t="b">
        <f>IF(B18&gt;=Análise!$B$133,B18&lt;Análise!$C$133)</f>
        <v>0</v>
      </c>
      <c r="G18" s="2" t="b">
        <f>IF(B18&gt;=Análise!$B$134,B18&lt;Análise!$C$134)</f>
        <v>0</v>
      </c>
      <c r="H18" s="2" t="b">
        <f>IF(B18&gt;=Análise!$B$135,B18&lt;=Análise!$C$135)</f>
        <v>0</v>
      </c>
      <c r="I18" s="2" t="b">
        <f>IF(B18&gt;=Análise!$B$136,B18&lt;=Análise!$C$136)</f>
        <v>0</v>
      </c>
      <c r="J18" s="2" t="b">
        <f>IF(B18&gt;=Análise!$B$137,B18&lt;=Análise!$C$137)</f>
        <v>0</v>
      </c>
    </row>
    <row r="19" spans="1:10" x14ac:dyDescent="0.2">
      <c r="A19" s="34">
        <v>17</v>
      </c>
      <c r="B19" s="33">
        <v>22000</v>
      </c>
      <c r="C19" s="2" t="b">
        <f>IF(B19&gt;=Análise!$B$130,B19&lt;Análise!$C$130)</f>
        <v>0</v>
      </c>
      <c r="D19" s="2" t="b">
        <f>IF(B19&gt;=Análise!$B$131,B19&lt;Análise!$C$131)</f>
        <v>1</v>
      </c>
      <c r="E19" s="2" t="b">
        <f>IF(B19&gt;=Análise!$B$132,B19&lt;Análise!$C$132)</f>
        <v>0</v>
      </c>
      <c r="F19" s="2" t="b">
        <f>IF(B19&gt;=Análise!$B$133,B19&lt;Análise!$C$133)</f>
        <v>0</v>
      </c>
      <c r="G19" s="2" t="b">
        <f>IF(B19&gt;=Análise!$B$134,B19&lt;Análise!$C$134)</f>
        <v>0</v>
      </c>
      <c r="H19" s="2" t="b">
        <f>IF(B19&gt;=Análise!$B$135,B19&lt;=Análise!$C$135)</f>
        <v>0</v>
      </c>
      <c r="I19" s="2" t="b">
        <f>IF(B19&gt;=Análise!$B$136,B19&lt;=Análise!$C$136)</f>
        <v>0</v>
      </c>
      <c r="J19" s="2" t="b">
        <f>IF(B19&gt;=Análise!$B$137,B19&lt;=Análise!$C$137)</f>
        <v>0</v>
      </c>
    </row>
    <row r="20" spans="1:10" x14ac:dyDescent="0.2">
      <c r="A20" s="34">
        <v>18</v>
      </c>
      <c r="B20" s="33">
        <v>15000</v>
      </c>
      <c r="C20" s="2" t="b">
        <f>IF(B20&gt;=Análise!$B$130,B20&lt;Análise!$C$130)</f>
        <v>1</v>
      </c>
      <c r="D20" s="2" t="b">
        <f>IF(B20&gt;=Análise!$B$131,B20&lt;Análise!$C$131)</f>
        <v>0</v>
      </c>
      <c r="E20" s="2" t="b">
        <f>IF(B20&gt;=Análise!$B$132,B20&lt;Análise!$C$132)</f>
        <v>0</v>
      </c>
      <c r="F20" s="2" t="b">
        <f>IF(B20&gt;=Análise!$B$133,B20&lt;Análise!$C$133)</f>
        <v>0</v>
      </c>
      <c r="G20" s="2" t="b">
        <f>IF(B20&gt;=Análise!$B$134,B20&lt;Análise!$C$134)</f>
        <v>0</v>
      </c>
      <c r="H20" s="2" t="b">
        <f>IF(B20&gt;=Análise!$B$135,B20&lt;=Análise!$C$135)</f>
        <v>0</v>
      </c>
      <c r="I20" s="2" t="b">
        <f>IF(B20&gt;=Análise!$B$136,B20&lt;=Análise!$C$136)</f>
        <v>0</v>
      </c>
      <c r="J20" s="2" t="b">
        <f>IF(B20&gt;=Análise!$B$137,B20&lt;=Análise!$C$137)</f>
        <v>0</v>
      </c>
    </row>
    <row r="21" spans="1:10" x14ac:dyDescent="0.2">
      <c r="A21" s="34">
        <v>19</v>
      </c>
      <c r="B21" s="33">
        <v>19000</v>
      </c>
      <c r="C21" s="2" t="b">
        <f>IF(B21&gt;=Análise!$B$130,B21&lt;Análise!$C$130)</f>
        <v>0</v>
      </c>
      <c r="D21" s="2" t="b">
        <f>IF(B21&gt;=Análise!$B$131,B21&lt;Análise!$C$131)</f>
        <v>1</v>
      </c>
      <c r="E21" s="2" t="b">
        <f>IF(B21&gt;=Análise!$B$132,B21&lt;Análise!$C$132)</f>
        <v>0</v>
      </c>
      <c r="F21" s="2" t="b">
        <f>IF(B21&gt;=Análise!$B$133,B21&lt;Análise!$C$133)</f>
        <v>0</v>
      </c>
      <c r="G21" s="2" t="b">
        <f>IF(B21&gt;=Análise!$B$134,B21&lt;Análise!$C$134)</f>
        <v>0</v>
      </c>
      <c r="H21" s="2" t="b">
        <f>IF(B21&gt;=Análise!$B$135,B21&lt;=Análise!$C$135)</f>
        <v>0</v>
      </c>
      <c r="I21" s="2" t="b">
        <f>IF(B21&gt;=Análise!$B$136,B21&lt;=Análise!$C$136)</f>
        <v>0</v>
      </c>
      <c r="J21" s="2" t="b">
        <f>IF(B21&gt;=Análise!$B$137,B21&lt;=Análise!$C$137)</f>
        <v>0</v>
      </c>
    </row>
    <row r="22" spans="1:10" x14ac:dyDescent="0.2">
      <c r="A22" s="34">
        <v>20</v>
      </c>
      <c r="B22" s="33">
        <v>20000</v>
      </c>
      <c r="C22" s="2" t="b">
        <f>IF(B22&gt;=Análise!$B$130,B22&lt;Análise!$C$130)</f>
        <v>0</v>
      </c>
      <c r="D22" s="2" t="b">
        <f>IF(B22&gt;=Análise!$B$131,B22&lt;Análise!$C$131)</f>
        <v>1</v>
      </c>
      <c r="E22" s="2" t="b">
        <f>IF(B22&gt;=Análise!$B$132,B22&lt;Análise!$C$132)</f>
        <v>0</v>
      </c>
      <c r="F22" s="2" t="b">
        <f>IF(B22&gt;=Análise!$B$133,B22&lt;Análise!$C$133)</f>
        <v>0</v>
      </c>
      <c r="G22" s="2" t="b">
        <f>IF(B22&gt;=Análise!$B$134,B22&lt;Análise!$C$134)</f>
        <v>0</v>
      </c>
      <c r="H22" s="2" t="b">
        <f>IF(B22&gt;=Análise!$B$135,B22&lt;=Análise!$C$135)</f>
        <v>0</v>
      </c>
      <c r="I22" s="2" t="b">
        <f>IF(B22&gt;=Análise!$B$136,B22&lt;=Análise!$C$136)</f>
        <v>0</v>
      </c>
      <c r="J22" s="2" t="b">
        <f>IF(B22&gt;=Análise!$B$137,B22&lt;=Análise!$C$137)</f>
        <v>0</v>
      </c>
    </row>
    <row r="23" spans="1:10" x14ac:dyDescent="0.2">
      <c r="A23" s="34">
        <v>21</v>
      </c>
      <c r="B23" s="33">
        <v>16000</v>
      </c>
      <c r="C23" s="2" t="b">
        <f>IF(B23&gt;=Análise!$B$130,B23&lt;Análise!$C$130)</f>
        <v>0</v>
      </c>
      <c r="D23" s="2" t="b">
        <f>IF(B23&gt;=Análise!$B$131,B23&lt;Análise!$C$131)</f>
        <v>1</v>
      </c>
      <c r="E23" s="2" t="b">
        <f>IF(B23&gt;=Análise!$B$132,B23&lt;Análise!$C$132)</f>
        <v>0</v>
      </c>
      <c r="F23" s="2" t="b">
        <f>IF(B23&gt;=Análise!$B$133,B23&lt;Análise!$C$133)</f>
        <v>0</v>
      </c>
      <c r="G23" s="2" t="b">
        <f>IF(B23&gt;=Análise!$B$134,B23&lt;Análise!$C$134)</f>
        <v>0</v>
      </c>
      <c r="H23" s="2" t="b">
        <f>IF(B23&gt;=Análise!$B$135,B23&lt;=Análise!$C$135)</f>
        <v>0</v>
      </c>
      <c r="I23" s="2" t="b">
        <f>IF(B23&gt;=Análise!$B$136,B23&lt;=Análise!$C$136)</f>
        <v>0</v>
      </c>
      <c r="J23" s="2" t="b">
        <f>IF(B23&gt;=Análise!$B$137,B23&lt;=Análise!$C$137)</f>
        <v>0</v>
      </c>
    </row>
    <row r="24" spans="1:10" x14ac:dyDescent="0.2">
      <c r="A24" s="34">
        <v>22</v>
      </c>
      <c r="B24" s="33">
        <v>35000</v>
      </c>
      <c r="C24" s="2" t="b">
        <f>IF(B24&gt;=Análise!$B$130,B24&lt;Análise!$C$130)</f>
        <v>0</v>
      </c>
      <c r="D24" s="2" t="b">
        <f>IF(B24&gt;=Análise!$B$131,B24&lt;Análise!$C$131)</f>
        <v>0</v>
      </c>
      <c r="E24" s="2" t="b">
        <f>IF(B24&gt;=Análise!$B$132,B24&lt;Análise!$C$132)</f>
        <v>1</v>
      </c>
      <c r="F24" s="2" t="b">
        <f>IF(B24&gt;=Análise!$B$133,B24&lt;Análise!$C$133)</f>
        <v>0</v>
      </c>
      <c r="G24" s="2" t="b">
        <f>IF(B24&gt;=Análise!$B$134,B24&lt;Análise!$C$134)</f>
        <v>0</v>
      </c>
      <c r="H24" s="2" t="b">
        <f>IF(B24&gt;=Análise!$B$135,B24&lt;=Análise!$C$135)</f>
        <v>0</v>
      </c>
      <c r="I24" s="2" t="b">
        <f>IF(B24&gt;=Análise!$B$136,B24&lt;=Análise!$C$136)</f>
        <v>0</v>
      </c>
      <c r="J24" s="2" t="b">
        <f>IF(B24&gt;=Análise!$B$137,B24&lt;=Análise!$C$137)</f>
        <v>0</v>
      </c>
    </row>
    <row r="25" spans="1:10" x14ac:dyDescent="0.2">
      <c r="A25" s="34">
        <v>23</v>
      </c>
      <c r="B25" s="33">
        <v>30000</v>
      </c>
      <c r="C25" s="2" t="b">
        <f>IF(B25&gt;=Análise!$B$130,B25&lt;Análise!$C$130)</f>
        <v>0</v>
      </c>
      <c r="D25" s="2" t="b">
        <f>IF(B25&gt;=Análise!$B$131,B25&lt;Análise!$C$131)</f>
        <v>0</v>
      </c>
      <c r="E25" s="2" t="b">
        <f>IF(B25&gt;=Análise!$B$132,B25&lt;Análise!$C$132)</f>
        <v>1</v>
      </c>
      <c r="F25" s="2" t="b">
        <f>IF(B25&gt;=Análise!$B$133,B25&lt;Análise!$C$133)</f>
        <v>0</v>
      </c>
      <c r="G25" s="2" t="b">
        <f>IF(B25&gt;=Análise!$B$134,B25&lt;Análise!$C$134)</f>
        <v>0</v>
      </c>
      <c r="H25" s="2" t="b">
        <f>IF(B25&gt;=Análise!$B$135,B25&lt;=Análise!$C$135)</f>
        <v>0</v>
      </c>
      <c r="I25" s="2" t="b">
        <f>IF(B25&gt;=Análise!$B$136,B25&lt;=Análise!$C$136)</f>
        <v>0</v>
      </c>
      <c r="J25" s="2" t="b">
        <f>IF(B25&gt;=Análise!$B$137,B25&lt;=Análise!$C$137)</f>
        <v>0</v>
      </c>
    </row>
    <row r="26" spans="1:10" x14ac:dyDescent="0.2">
      <c r="A26" s="34">
        <v>24</v>
      </c>
      <c r="B26" s="33">
        <v>36000</v>
      </c>
      <c r="C26" s="2" t="b">
        <f>IF(B26&gt;=Análise!$B$130,B26&lt;Análise!$C$130)</f>
        <v>0</v>
      </c>
      <c r="D26" s="2" t="b">
        <f>IF(B26&gt;=Análise!$B$131,B26&lt;Análise!$C$131)</f>
        <v>0</v>
      </c>
      <c r="E26" s="2" t="b">
        <f>IF(B26&gt;=Análise!$B$132,B26&lt;Análise!$C$132)</f>
        <v>1</v>
      </c>
      <c r="F26" s="2" t="b">
        <f>IF(B26&gt;=Análise!$B$133,B26&lt;Análise!$C$133)</f>
        <v>0</v>
      </c>
      <c r="G26" s="2" t="b">
        <f>IF(B26&gt;=Análise!$B$134,B26&lt;Análise!$C$134)</f>
        <v>0</v>
      </c>
      <c r="H26" s="2" t="b">
        <f>IF(B26&gt;=Análise!$B$135,B26&lt;=Análise!$C$135)</f>
        <v>0</v>
      </c>
      <c r="I26" s="2" t="b">
        <f>IF(B26&gt;=Análise!$B$136,B26&lt;=Análise!$C$136)</f>
        <v>0</v>
      </c>
      <c r="J26" s="2" t="b">
        <f>IF(B26&gt;=Análise!$B$137,B26&lt;=Análise!$C$137)</f>
        <v>0</v>
      </c>
    </row>
    <row r="27" spans="1:10" x14ac:dyDescent="0.2">
      <c r="A27" s="34">
        <v>25</v>
      </c>
      <c r="B27" s="33">
        <v>26000</v>
      </c>
      <c r="C27" s="2" t="b">
        <f>IF(B27&gt;=Análise!$B$130,B27&lt;Análise!$C$130)</f>
        <v>0</v>
      </c>
      <c r="D27" s="2" t="b">
        <f>IF(B27&gt;=Análise!$B$131,B27&lt;Análise!$C$131)</f>
        <v>1</v>
      </c>
      <c r="E27" s="2" t="b">
        <f>IF(B27&gt;=Análise!$B$132,B27&lt;Análise!$C$132)</f>
        <v>0</v>
      </c>
      <c r="F27" s="2" t="b">
        <f>IF(B27&gt;=Análise!$B$133,B27&lt;Análise!$C$133)</f>
        <v>0</v>
      </c>
      <c r="G27" s="2" t="b">
        <f>IF(B27&gt;=Análise!$B$134,B27&lt;Análise!$C$134)</f>
        <v>0</v>
      </c>
      <c r="H27" s="2" t="b">
        <f>IF(B27&gt;=Análise!$B$135,B27&lt;=Análise!$C$135)</f>
        <v>0</v>
      </c>
      <c r="I27" s="2" t="b">
        <f>IF(B27&gt;=Análise!$B$136,B27&lt;=Análise!$C$136)</f>
        <v>0</v>
      </c>
      <c r="J27" s="2" t="b">
        <f>IF(B27&gt;=Análise!$B$137,B27&lt;=Análise!$C$137)</f>
        <v>0</v>
      </c>
    </row>
    <row r="28" spans="1:10" x14ac:dyDescent="0.2">
      <c r="A28" s="34">
        <v>26</v>
      </c>
      <c r="B28" s="33">
        <v>35000</v>
      </c>
      <c r="C28" s="2" t="b">
        <f>IF(B28&gt;=Análise!$B$130,B28&lt;Análise!$C$130)</f>
        <v>0</v>
      </c>
      <c r="D28" s="2" t="b">
        <f>IF(B28&gt;=Análise!$B$131,B28&lt;Análise!$C$131)</f>
        <v>0</v>
      </c>
      <c r="E28" s="2" t="b">
        <f>IF(B28&gt;=Análise!$B$132,B28&lt;Análise!$C$132)</f>
        <v>1</v>
      </c>
      <c r="F28" s="2" t="b">
        <f>IF(B28&gt;=Análise!$B$133,B28&lt;Análise!$C$133)</f>
        <v>0</v>
      </c>
      <c r="G28" s="2" t="b">
        <f>IF(B28&gt;=Análise!$B$134,B28&lt;Análise!$C$134)</f>
        <v>0</v>
      </c>
      <c r="H28" s="2" t="b">
        <f>IF(B28&gt;=Análise!$B$135,B28&lt;=Análise!$C$135)</f>
        <v>0</v>
      </c>
      <c r="I28" s="2" t="b">
        <f>IF(B28&gt;=Análise!$B$136,B28&lt;=Análise!$C$136)</f>
        <v>0</v>
      </c>
      <c r="J28" s="2" t="b">
        <f>IF(B28&gt;=Análise!$B$137,B28&lt;=Análise!$C$137)</f>
        <v>0</v>
      </c>
    </row>
    <row r="29" spans="1:10" x14ac:dyDescent="0.2">
      <c r="A29" s="34">
        <v>27</v>
      </c>
      <c r="B29" s="33">
        <v>31000</v>
      </c>
      <c r="C29" s="2" t="b">
        <f>IF(B29&gt;=Análise!$B$130,B29&lt;Análise!$C$130)</f>
        <v>0</v>
      </c>
      <c r="D29" s="2" t="b">
        <f>IF(B29&gt;=Análise!$B$131,B29&lt;Análise!$C$131)</f>
        <v>0</v>
      </c>
      <c r="E29" s="2" t="b">
        <f>IF(B29&gt;=Análise!$B$132,B29&lt;Análise!$C$132)</f>
        <v>1</v>
      </c>
      <c r="F29" s="2" t="b">
        <f>IF(B29&gt;=Análise!$B$133,B29&lt;Análise!$C$133)</f>
        <v>0</v>
      </c>
      <c r="G29" s="2" t="b">
        <f>IF(B29&gt;=Análise!$B$134,B29&lt;Análise!$C$134)</f>
        <v>0</v>
      </c>
      <c r="H29" s="2" t="b">
        <f>IF(B29&gt;=Análise!$B$135,B29&lt;=Análise!$C$135)</f>
        <v>0</v>
      </c>
      <c r="I29" s="2" t="b">
        <f>IF(B29&gt;=Análise!$B$136,B29&lt;=Análise!$C$136)</f>
        <v>0</v>
      </c>
      <c r="J29" s="2" t="b">
        <f>IF(B29&gt;=Análise!$B$137,B29&lt;=Análise!$C$137)</f>
        <v>0</v>
      </c>
    </row>
    <row r="30" spans="1:10" x14ac:dyDescent="0.2">
      <c r="A30" s="34">
        <v>28</v>
      </c>
      <c r="B30" s="33">
        <v>29000</v>
      </c>
      <c r="C30" s="2" t="b">
        <f>IF(B30&gt;=Análise!$B$130,B30&lt;Análise!$C$130)</f>
        <v>0</v>
      </c>
      <c r="D30" s="2" t="b">
        <f>IF(B30&gt;=Análise!$B$131,B30&lt;Análise!$C$131)</f>
        <v>0</v>
      </c>
      <c r="E30" s="2" t="b">
        <f>IF(B30&gt;=Análise!$B$132,B30&lt;Análise!$C$132)</f>
        <v>1</v>
      </c>
      <c r="F30" s="2" t="b">
        <f>IF(B30&gt;=Análise!$B$133,B30&lt;Análise!$C$133)</f>
        <v>0</v>
      </c>
      <c r="G30" s="2" t="b">
        <f>IF(B30&gt;=Análise!$B$134,B30&lt;Análise!$C$134)</f>
        <v>0</v>
      </c>
      <c r="H30" s="2" t="b">
        <f>IF(B30&gt;=Análise!$B$135,B30&lt;=Análise!$C$135)</f>
        <v>0</v>
      </c>
      <c r="I30" s="2" t="b">
        <f>IF(B30&gt;=Análise!$B$136,B30&lt;=Análise!$C$136)</f>
        <v>0</v>
      </c>
      <c r="J30" s="2" t="b">
        <f>IF(B30&gt;=Análise!$B$137,B30&lt;=Análise!$C$137)</f>
        <v>0</v>
      </c>
    </row>
    <row r="31" spans="1:10" x14ac:dyDescent="0.2">
      <c r="A31" s="34">
        <v>29</v>
      </c>
      <c r="B31" s="33">
        <v>28000</v>
      </c>
      <c r="C31" s="2" t="b">
        <f>IF(B31&gt;=Análise!$B$130,B31&lt;Análise!$C$130)</f>
        <v>0</v>
      </c>
      <c r="D31" s="2" t="b">
        <f>IF(B31&gt;=Análise!$B$131,B31&lt;Análise!$C$131)</f>
        <v>1</v>
      </c>
      <c r="E31" s="2" t="b">
        <f>IF(B31&gt;=Análise!$B$132,B31&lt;Análise!$C$132)</f>
        <v>0</v>
      </c>
      <c r="F31" s="2" t="b">
        <f>IF(B31&gt;=Análise!$B$133,B31&lt;Análise!$C$133)</f>
        <v>0</v>
      </c>
      <c r="G31" s="2" t="b">
        <f>IF(B31&gt;=Análise!$B$134,B31&lt;Análise!$C$134)</f>
        <v>0</v>
      </c>
      <c r="H31" s="2" t="b">
        <f>IF(B31&gt;=Análise!$B$135,B31&lt;=Análise!$C$135)</f>
        <v>0</v>
      </c>
      <c r="I31" s="2" t="b">
        <f>IF(B31&gt;=Análise!$B$136,B31&lt;=Análise!$C$136)</f>
        <v>0</v>
      </c>
      <c r="J31" s="2" t="b">
        <f>IF(B31&gt;=Análise!$B$137,B31&lt;=Análise!$C$137)</f>
        <v>0</v>
      </c>
    </row>
    <row r="32" spans="1:10" x14ac:dyDescent="0.2">
      <c r="A32" s="34">
        <v>30</v>
      </c>
      <c r="B32" s="33">
        <v>27000</v>
      </c>
      <c r="C32" s="2" t="b">
        <f>IF(B32&gt;=Análise!$B$130,B32&lt;Análise!$C$130)</f>
        <v>0</v>
      </c>
      <c r="D32" s="2" t="b">
        <f>IF(B32&gt;=Análise!$B$131,B32&lt;Análise!$C$131)</f>
        <v>1</v>
      </c>
      <c r="E32" s="2" t="b">
        <f>IF(B32&gt;=Análise!$B$132,B32&lt;Análise!$C$132)</f>
        <v>0</v>
      </c>
      <c r="F32" s="2" t="b">
        <f>IF(B32&gt;=Análise!$B$133,B32&lt;Análise!$C$133)</f>
        <v>0</v>
      </c>
      <c r="G32" s="2" t="b">
        <f>IF(B32&gt;=Análise!$B$134,B32&lt;Análise!$C$134)</f>
        <v>0</v>
      </c>
      <c r="H32" s="2" t="b">
        <f>IF(B32&gt;=Análise!$B$135,B32&lt;=Análise!$C$135)</f>
        <v>0</v>
      </c>
      <c r="I32" s="2" t="b">
        <f>IF(B32&gt;=Análise!$B$136,B32&lt;=Análise!$C$136)</f>
        <v>0</v>
      </c>
      <c r="J32" s="2" t="b">
        <f>IF(B32&gt;=Análise!$B$137,B32&lt;=Análise!$C$137)</f>
        <v>0</v>
      </c>
    </row>
    <row r="33" spans="1:10" x14ac:dyDescent="0.2">
      <c r="A33" s="34">
        <v>31</v>
      </c>
      <c r="B33" s="33">
        <v>37000</v>
      </c>
      <c r="C33" s="2" t="b">
        <f>IF(B33&gt;=Análise!$B$130,B33&lt;Análise!$C$130)</f>
        <v>0</v>
      </c>
      <c r="D33" s="2" t="b">
        <f>IF(B33&gt;=Análise!$B$131,B33&lt;Análise!$C$131)</f>
        <v>0</v>
      </c>
      <c r="E33" s="2" t="b">
        <f>IF(B33&gt;=Análise!$B$132,B33&lt;Análise!$C$132)</f>
        <v>1</v>
      </c>
      <c r="F33" s="2" t="b">
        <f>IF(B33&gt;=Análise!$B$133,B33&lt;Análise!$C$133)</f>
        <v>0</v>
      </c>
      <c r="G33" s="2" t="b">
        <f>IF(B33&gt;=Análise!$B$134,B33&lt;Análise!$C$134)</f>
        <v>0</v>
      </c>
      <c r="H33" s="2" t="b">
        <f>IF(B33&gt;=Análise!$B$135,B33&lt;=Análise!$C$135)</f>
        <v>0</v>
      </c>
      <c r="I33" s="2" t="b">
        <f>IF(B33&gt;=Análise!$B$136,B33&lt;=Análise!$C$136)</f>
        <v>0</v>
      </c>
      <c r="J33" s="2" t="b">
        <f>IF(B33&gt;=Análise!$B$137,B33&lt;=Análise!$C$137)</f>
        <v>0</v>
      </c>
    </row>
    <row r="34" spans="1:10" x14ac:dyDescent="0.2">
      <c r="A34" s="34">
        <v>32</v>
      </c>
      <c r="B34" s="33">
        <v>34000</v>
      </c>
      <c r="C34" s="2" t="b">
        <f>IF(B34&gt;=Análise!$B$130,B34&lt;Análise!$C$130)</f>
        <v>0</v>
      </c>
      <c r="D34" s="2" t="b">
        <f>IF(B34&gt;=Análise!$B$131,B34&lt;Análise!$C$131)</f>
        <v>0</v>
      </c>
      <c r="E34" s="2" t="b">
        <f>IF(B34&gt;=Análise!$B$132,B34&lt;Análise!$C$132)</f>
        <v>1</v>
      </c>
      <c r="F34" s="2" t="b">
        <f>IF(B34&gt;=Análise!$B$133,B34&lt;Análise!$C$133)</f>
        <v>0</v>
      </c>
      <c r="G34" s="2" t="b">
        <f>IF(B34&gt;=Análise!$B$134,B34&lt;Análise!$C$134)</f>
        <v>0</v>
      </c>
      <c r="H34" s="2" t="b">
        <f>IF(B34&gt;=Análise!$B$135,B34&lt;=Análise!$C$135)</f>
        <v>0</v>
      </c>
      <c r="I34" s="2" t="b">
        <f>IF(B34&gt;=Análise!$B$136,B34&lt;=Análise!$C$136)</f>
        <v>0</v>
      </c>
      <c r="J34" s="2" t="b">
        <f>IF(B34&gt;=Análise!$B$137,B34&lt;=Análise!$C$137)</f>
        <v>0</v>
      </c>
    </row>
    <row r="35" spans="1:10" x14ac:dyDescent="0.2">
      <c r="A35" s="34">
        <v>33</v>
      </c>
      <c r="B35" s="33">
        <v>34000</v>
      </c>
      <c r="C35" s="2" t="b">
        <f>IF(B35&gt;=Análise!$B$130,B35&lt;Análise!$C$130)</f>
        <v>0</v>
      </c>
      <c r="D35" s="2" t="b">
        <f>IF(B35&gt;=Análise!$B$131,B35&lt;Análise!$C$131)</f>
        <v>0</v>
      </c>
      <c r="E35" s="2" t="b">
        <f>IF(B35&gt;=Análise!$B$132,B35&lt;Análise!$C$132)</f>
        <v>1</v>
      </c>
      <c r="F35" s="2" t="b">
        <f>IF(B35&gt;=Análise!$B$133,B35&lt;Análise!$C$133)</f>
        <v>0</v>
      </c>
      <c r="G35" s="2" t="b">
        <f>IF(B35&gt;=Análise!$B$134,B35&lt;Análise!$C$134)</f>
        <v>0</v>
      </c>
      <c r="H35" s="2" t="b">
        <f>IF(B35&gt;=Análise!$B$135,B35&lt;=Análise!$C$135)</f>
        <v>0</v>
      </c>
      <c r="I35" s="2" t="b">
        <f>IF(B35&gt;=Análise!$B$136,B35&lt;=Análise!$C$136)</f>
        <v>0</v>
      </c>
      <c r="J35" s="2" t="b">
        <f>IF(B35&gt;=Análise!$B$137,B35&lt;=Análise!$C$137)</f>
        <v>0</v>
      </c>
    </row>
    <row r="36" spans="1:10" x14ac:dyDescent="0.2">
      <c r="A36" s="34">
        <v>34</v>
      </c>
      <c r="B36" s="33">
        <v>26000</v>
      </c>
      <c r="C36" s="2" t="b">
        <f>IF(B36&gt;=Análise!$B$130,B36&lt;Análise!$C$130)</f>
        <v>0</v>
      </c>
      <c r="D36" s="2" t="b">
        <f>IF(B36&gt;=Análise!$B$131,B36&lt;Análise!$C$131)</f>
        <v>1</v>
      </c>
      <c r="E36" s="2" t="b">
        <f>IF(B36&gt;=Análise!$B$132,B36&lt;Análise!$C$132)</f>
        <v>0</v>
      </c>
      <c r="F36" s="2" t="b">
        <f>IF(B36&gt;=Análise!$B$133,B36&lt;Análise!$C$133)</f>
        <v>0</v>
      </c>
      <c r="G36" s="2" t="b">
        <f>IF(B36&gt;=Análise!$B$134,B36&lt;Análise!$C$134)</f>
        <v>0</v>
      </c>
      <c r="H36" s="2" t="b">
        <f>IF(B36&gt;=Análise!$B$135,B36&lt;=Análise!$C$135)</f>
        <v>0</v>
      </c>
      <c r="I36" s="2" t="b">
        <f>IF(B36&gt;=Análise!$B$136,B36&lt;=Análise!$C$136)</f>
        <v>0</v>
      </c>
      <c r="J36" s="2" t="b">
        <f>IF(B36&gt;=Análise!$B$137,B36&lt;=Análise!$C$137)</f>
        <v>0</v>
      </c>
    </row>
    <row r="37" spans="1:10" x14ac:dyDescent="0.2">
      <c r="A37" s="34">
        <v>35</v>
      </c>
      <c r="B37" s="33">
        <v>36000</v>
      </c>
      <c r="C37" s="2" t="b">
        <f>IF(B37&gt;=Análise!$B$130,B37&lt;Análise!$C$130)</f>
        <v>0</v>
      </c>
      <c r="D37" s="2" t="b">
        <f>IF(B37&gt;=Análise!$B$131,B37&lt;Análise!$C$131)</f>
        <v>0</v>
      </c>
      <c r="E37" s="2" t="b">
        <f>IF(B37&gt;=Análise!$B$132,B37&lt;Análise!$C$132)</f>
        <v>1</v>
      </c>
      <c r="F37" s="2" t="b">
        <f>IF(B37&gt;=Análise!$B$133,B37&lt;Análise!$C$133)</f>
        <v>0</v>
      </c>
      <c r="G37" s="2" t="b">
        <f>IF(B37&gt;=Análise!$B$134,B37&lt;Análise!$C$134)</f>
        <v>0</v>
      </c>
      <c r="H37" s="2" t="b">
        <f>IF(B37&gt;=Análise!$B$135,B37&lt;=Análise!$C$135)</f>
        <v>0</v>
      </c>
      <c r="I37" s="2" t="b">
        <f>IF(B37&gt;=Análise!$B$136,B37&lt;=Análise!$C$136)</f>
        <v>0</v>
      </c>
      <c r="J37" s="2" t="b">
        <f>IF(B37&gt;=Análise!$B$137,B37&lt;=Análise!$C$137)</f>
        <v>0</v>
      </c>
    </row>
    <row r="38" spans="1:10" x14ac:dyDescent="0.2">
      <c r="A38" s="34">
        <v>36</v>
      </c>
      <c r="B38" s="33">
        <v>37000</v>
      </c>
      <c r="C38" s="2" t="b">
        <f>IF(B38&gt;=Análise!$B$130,B38&lt;Análise!$C$130)</f>
        <v>0</v>
      </c>
      <c r="D38" s="2" t="b">
        <f>IF(B38&gt;=Análise!$B$131,B38&lt;Análise!$C$131)</f>
        <v>0</v>
      </c>
      <c r="E38" s="2" t="b">
        <f>IF(B38&gt;=Análise!$B$132,B38&lt;Análise!$C$132)</f>
        <v>1</v>
      </c>
      <c r="F38" s="2" t="b">
        <f>IF(B38&gt;=Análise!$B$133,B38&lt;Análise!$C$133)</f>
        <v>0</v>
      </c>
      <c r="G38" s="2" t="b">
        <f>IF(B38&gt;=Análise!$B$134,B38&lt;Análise!$C$134)</f>
        <v>0</v>
      </c>
      <c r="H38" s="2" t="b">
        <f>IF(B38&gt;=Análise!$B$135,B38&lt;=Análise!$C$135)</f>
        <v>0</v>
      </c>
      <c r="I38" s="2" t="b">
        <f>IF(B38&gt;=Análise!$B$136,B38&lt;=Análise!$C$136)</f>
        <v>0</v>
      </c>
      <c r="J38" s="2" t="b">
        <f>IF(B38&gt;=Análise!$B$137,B38&lt;=Análise!$C$137)</f>
        <v>0</v>
      </c>
    </row>
    <row r="39" spans="1:10" x14ac:dyDescent="0.2">
      <c r="A39" s="34">
        <v>37</v>
      </c>
      <c r="B39" s="33">
        <v>26000</v>
      </c>
      <c r="C39" s="2" t="b">
        <f>IF(B39&gt;=Análise!$B$130,B39&lt;Análise!$C$130)</f>
        <v>0</v>
      </c>
      <c r="D39" s="2" t="b">
        <f>IF(B39&gt;=Análise!$B$131,B39&lt;Análise!$C$131)</f>
        <v>1</v>
      </c>
      <c r="E39" s="2" t="b">
        <f>IF(B39&gt;=Análise!$B$132,B39&lt;Análise!$C$132)</f>
        <v>0</v>
      </c>
      <c r="F39" s="2" t="b">
        <f>IF(B39&gt;=Análise!$B$133,B39&lt;Análise!$C$133)</f>
        <v>0</v>
      </c>
      <c r="G39" s="2" t="b">
        <f>IF(B39&gt;=Análise!$B$134,B39&lt;Análise!$C$134)</f>
        <v>0</v>
      </c>
      <c r="H39" s="2" t="b">
        <f>IF(B39&gt;=Análise!$B$135,B39&lt;=Análise!$C$135)</f>
        <v>0</v>
      </c>
      <c r="I39" s="2" t="b">
        <f>IF(B39&gt;=Análise!$B$136,B39&lt;=Análise!$C$136)</f>
        <v>0</v>
      </c>
      <c r="J39" s="2" t="b">
        <f>IF(B39&gt;=Análise!$B$137,B39&lt;=Análise!$C$137)</f>
        <v>0</v>
      </c>
    </row>
    <row r="40" spans="1:10" x14ac:dyDescent="0.2">
      <c r="A40" s="34">
        <v>38</v>
      </c>
      <c r="B40" s="33">
        <v>26000</v>
      </c>
      <c r="C40" s="2" t="b">
        <f>IF(B40&gt;=Análise!$B$130,B40&lt;Análise!$C$130)</f>
        <v>0</v>
      </c>
      <c r="D40" s="2" t="b">
        <f>IF(B40&gt;=Análise!$B$131,B40&lt;Análise!$C$131)</f>
        <v>1</v>
      </c>
      <c r="E40" s="2" t="b">
        <f>IF(B40&gt;=Análise!$B$132,B40&lt;Análise!$C$132)</f>
        <v>0</v>
      </c>
      <c r="F40" s="2" t="b">
        <f>IF(B40&gt;=Análise!$B$133,B40&lt;Análise!$C$133)</f>
        <v>0</v>
      </c>
      <c r="G40" s="2" t="b">
        <f>IF(B40&gt;=Análise!$B$134,B40&lt;Análise!$C$134)</f>
        <v>0</v>
      </c>
      <c r="H40" s="2" t="b">
        <f>IF(B40&gt;=Análise!$B$135,B40&lt;=Análise!$C$135)</f>
        <v>0</v>
      </c>
      <c r="I40" s="2" t="b">
        <f>IF(B40&gt;=Análise!$B$136,B40&lt;=Análise!$C$136)</f>
        <v>0</v>
      </c>
      <c r="J40" s="2" t="b">
        <f>IF(B40&gt;=Análise!$B$137,B40&lt;=Análise!$C$137)</f>
        <v>0</v>
      </c>
    </row>
    <row r="41" spans="1:10" x14ac:dyDescent="0.2">
      <c r="A41" s="34">
        <v>39</v>
      </c>
      <c r="B41" s="33">
        <v>34000</v>
      </c>
      <c r="C41" s="2" t="b">
        <f>IF(B41&gt;=Análise!$B$130,B41&lt;Análise!$C$130)</f>
        <v>0</v>
      </c>
      <c r="D41" s="2" t="b">
        <f>IF(B41&gt;=Análise!$B$131,B41&lt;Análise!$C$131)</f>
        <v>0</v>
      </c>
      <c r="E41" s="2" t="b">
        <f>IF(B41&gt;=Análise!$B$132,B41&lt;Análise!$C$132)</f>
        <v>1</v>
      </c>
      <c r="F41" s="2" t="b">
        <f>IF(B41&gt;=Análise!$B$133,B41&lt;Análise!$C$133)</f>
        <v>0</v>
      </c>
      <c r="G41" s="2" t="b">
        <f>IF(B41&gt;=Análise!$B$134,B41&lt;Análise!$C$134)</f>
        <v>0</v>
      </c>
      <c r="H41" s="2" t="b">
        <f>IF(B41&gt;=Análise!$B$135,B41&lt;=Análise!$C$135)</f>
        <v>0</v>
      </c>
      <c r="I41" s="2" t="b">
        <f>IF(B41&gt;=Análise!$B$136,B41&lt;=Análise!$C$136)</f>
        <v>0</v>
      </c>
      <c r="J41" s="2" t="b">
        <f>IF(B41&gt;=Análise!$B$137,B41&lt;=Análise!$C$137)</f>
        <v>0</v>
      </c>
    </row>
    <row r="42" spans="1:10" x14ac:dyDescent="0.2">
      <c r="A42" s="34">
        <v>40</v>
      </c>
      <c r="B42" s="33">
        <v>28000</v>
      </c>
      <c r="C42" s="2" t="b">
        <f>IF(B42&gt;=Análise!$B$130,B42&lt;Análise!$C$130)</f>
        <v>0</v>
      </c>
      <c r="D42" s="2" t="b">
        <f>IF(B42&gt;=Análise!$B$131,B42&lt;Análise!$C$131)</f>
        <v>1</v>
      </c>
      <c r="E42" s="2" t="b">
        <f>IF(B42&gt;=Análise!$B$132,B42&lt;Análise!$C$132)</f>
        <v>0</v>
      </c>
      <c r="F42" s="2" t="b">
        <f>IF(B42&gt;=Análise!$B$133,B42&lt;Análise!$C$133)</f>
        <v>0</v>
      </c>
      <c r="G42" s="2" t="b">
        <f>IF(B42&gt;=Análise!$B$134,B42&lt;Análise!$C$134)</f>
        <v>0</v>
      </c>
      <c r="H42" s="2" t="b">
        <f>IF(B42&gt;=Análise!$B$135,B42&lt;=Análise!$C$135)</f>
        <v>0</v>
      </c>
      <c r="I42" s="2" t="b">
        <f>IF(B42&gt;=Análise!$B$136,B42&lt;=Análise!$C$136)</f>
        <v>0</v>
      </c>
      <c r="J42" s="2" t="b">
        <f>IF(B42&gt;=Análise!$B$137,B42&lt;=Análise!$C$137)</f>
        <v>0</v>
      </c>
    </row>
    <row r="43" spans="1:10" x14ac:dyDescent="0.2">
      <c r="A43" s="34">
        <v>41</v>
      </c>
      <c r="B43" s="33">
        <v>44000</v>
      </c>
      <c r="C43" s="2" t="b">
        <f>IF(B43&gt;=Análise!$B$130,B43&lt;Análise!$C$130)</f>
        <v>0</v>
      </c>
      <c r="D43" s="2" t="b">
        <f>IF(B43&gt;=Análise!$B$131,B43&lt;Análise!$C$131)</f>
        <v>0</v>
      </c>
      <c r="E43" s="2" t="b">
        <f>IF(B43&gt;=Análise!$B$132,B43&lt;Análise!$C$132)</f>
        <v>0</v>
      </c>
      <c r="F43" s="2" t="b">
        <f>IF(B43&gt;=Análise!$B$133,B43&lt;Análise!$C$133)</f>
        <v>1</v>
      </c>
      <c r="G43" s="2" t="b">
        <f>IF(B43&gt;=Análise!$B$134,B43&lt;Análise!$C$134)</f>
        <v>0</v>
      </c>
      <c r="H43" s="2" t="b">
        <f>IF(B43&gt;=Análise!$B$135,B43&lt;=Análise!$C$135)</f>
        <v>0</v>
      </c>
      <c r="I43" s="2" t="b">
        <f>IF(B43&gt;=Análise!$B$136,B43&lt;=Análise!$C$136)</f>
        <v>0</v>
      </c>
      <c r="J43" s="2" t="b">
        <f>IF(B43&gt;=Análise!$B$137,B43&lt;=Análise!$C$137)</f>
        <v>0</v>
      </c>
    </row>
    <row r="44" spans="1:10" x14ac:dyDescent="0.2">
      <c r="A44" s="34">
        <v>42</v>
      </c>
      <c r="B44" s="33">
        <v>42000</v>
      </c>
      <c r="C44" s="2" t="b">
        <f>IF(B44&gt;=Análise!$B$130,B44&lt;Análise!$C$130)</f>
        <v>0</v>
      </c>
      <c r="D44" s="2" t="b">
        <f>IF(B44&gt;=Análise!$B$131,B44&lt;Análise!$C$131)</f>
        <v>0</v>
      </c>
      <c r="E44" s="2" t="b">
        <f>IF(B44&gt;=Análise!$B$132,B44&lt;Análise!$C$132)</f>
        <v>0</v>
      </c>
      <c r="F44" s="2" t="b">
        <f>IF(B44&gt;=Análise!$B$133,B44&lt;Análise!$C$133)</f>
        <v>1</v>
      </c>
      <c r="G44" s="2" t="b">
        <f>IF(B44&gt;=Análise!$B$134,B44&lt;Análise!$C$134)</f>
        <v>0</v>
      </c>
      <c r="H44" s="2" t="b">
        <f>IF(B44&gt;=Análise!$B$135,B44&lt;=Análise!$C$135)</f>
        <v>0</v>
      </c>
      <c r="I44" s="2" t="b">
        <f>IF(B44&gt;=Análise!$B$136,B44&lt;=Análise!$C$136)</f>
        <v>0</v>
      </c>
      <c r="J44" s="2" t="b">
        <f>IF(B44&gt;=Análise!$B$137,B44&lt;=Análise!$C$137)</f>
        <v>0</v>
      </c>
    </row>
    <row r="45" spans="1:10" x14ac:dyDescent="0.2">
      <c r="A45" s="34">
        <v>43</v>
      </c>
      <c r="B45" s="33">
        <v>43000</v>
      </c>
      <c r="C45" s="2" t="b">
        <f>IF(B45&gt;=Análise!$B$130,B45&lt;Análise!$C$130)</f>
        <v>0</v>
      </c>
      <c r="D45" s="2" t="b">
        <f>IF(B45&gt;=Análise!$B$131,B45&lt;Análise!$C$131)</f>
        <v>0</v>
      </c>
      <c r="E45" s="2" t="b">
        <f>IF(B45&gt;=Análise!$B$132,B45&lt;Análise!$C$132)</f>
        <v>0</v>
      </c>
      <c r="F45" s="2" t="b">
        <f>IF(B45&gt;=Análise!$B$133,B45&lt;Análise!$C$133)</f>
        <v>1</v>
      </c>
      <c r="G45" s="2" t="b">
        <f>IF(B45&gt;=Análise!$B$134,B45&lt;Análise!$C$134)</f>
        <v>0</v>
      </c>
      <c r="H45" s="2" t="b">
        <f>IF(B45&gt;=Análise!$B$135,B45&lt;=Análise!$C$135)</f>
        <v>0</v>
      </c>
      <c r="I45" s="2" t="b">
        <f>IF(B45&gt;=Análise!$B$136,B45&lt;=Análise!$C$136)</f>
        <v>0</v>
      </c>
      <c r="J45" s="2" t="b">
        <f>IF(B45&gt;=Análise!$B$137,B45&lt;=Análise!$C$137)</f>
        <v>0</v>
      </c>
    </row>
    <row r="46" spans="1:10" x14ac:dyDescent="0.2">
      <c r="A46" s="34">
        <v>44</v>
      </c>
      <c r="B46" s="33">
        <v>39000</v>
      </c>
      <c r="C46" s="2" t="b">
        <f>IF(B46&gt;=Análise!$B$130,B46&lt;Análise!$C$130)</f>
        <v>0</v>
      </c>
      <c r="D46" s="2" t="b">
        <f>IF(B46&gt;=Análise!$B$131,B46&lt;Análise!$C$131)</f>
        <v>0</v>
      </c>
      <c r="E46" s="2" t="b">
        <f>IF(B46&gt;=Análise!$B$132,B46&lt;Análise!$C$132)</f>
        <v>1</v>
      </c>
      <c r="F46" s="2" t="b">
        <f>IF(B46&gt;=Análise!$B$133,B46&lt;Análise!$C$133)</f>
        <v>0</v>
      </c>
      <c r="G46" s="2" t="b">
        <f>IF(B46&gt;=Análise!$B$134,B46&lt;Análise!$C$134)</f>
        <v>0</v>
      </c>
      <c r="H46" s="2" t="b">
        <f>IF(B46&gt;=Análise!$B$135,B46&lt;=Análise!$C$135)</f>
        <v>0</v>
      </c>
      <c r="I46" s="2" t="b">
        <f>IF(B46&gt;=Análise!$B$136,B46&lt;=Análise!$C$136)</f>
        <v>0</v>
      </c>
      <c r="J46" s="2" t="b">
        <f>IF(B46&gt;=Análise!$B$137,B46&lt;=Análise!$C$137)</f>
        <v>0</v>
      </c>
    </row>
    <row r="47" spans="1:10" x14ac:dyDescent="0.2">
      <c r="A47" s="34">
        <v>45</v>
      </c>
      <c r="B47" s="33">
        <v>42000</v>
      </c>
      <c r="C47" s="2" t="b">
        <f>IF(B47&gt;=Análise!$B$130,B47&lt;Análise!$C$130)</f>
        <v>0</v>
      </c>
      <c r="D47" s="2" t="b">
        <f>IF(B47&gt;=Análise!$B$131,B47&lt;Análise!$C$131)</f>
        <v>0</v>
      </c>
      <c r="E47" s="2" t="b">
        <f>IF(B47&gt;=Análise!$B$132,B47&lt;Análise!$C$132)</f>
        <v>0</v>
      </c>
      <c r="F47" s="2" t="b">
        <f>IF(B47&gt;=Análise!$B$133,B47&lt;Análise!$C$133)</f>
        <v>1</v>
      </c>
      <c r="G47" s="2" t="b">
        <f>IF(B47&gt;=Análise!$B$134,B47&lt;Análise!$C$134)</f>
        <v>0</v>
      </c>
      <c r="H47" s="2" t="b">
        <f>IF(B47&gt;=Análise!$B$135,B47&lt;=Análise!$C$135)</f>
        <v>0</v>
      </c>
      <c r="I47" s="2" t="b">
        <f>IF(B47&gt;=Análise!$B$136,B47&lt;=Análise!$C$136)</f>
        <v>0</v>
      </c>
      <c r="J47" s="2" t="b">
        <f>IF(B47&gt;=Análise!$B$137,B47&lt;=Análise!$C$137)</f>
        <v>0</v>
      </c>
    </row>
    <row r="48" spans="1:10" x14ac:dyDescent="0.2">
      <c r="A48" s="34">
        <v>46</v>
      </c>
      <c r="B48" s="33">
        <v>50000</v>
      </c>
      <c r="C48" s="2" t="b">
        <f>IF(B48&gt;=Análise!$B$130,B48&lt;Análise!$C$130)</f>
        <v>0</v>
      </c>
      <c r="D48" s="2" t="b">
        <f>IF(B48&gt;=Análise!$B$131,B48&lt;Análise!$C$131)</f>
        <v>0</v>
      </c>
      <c r="E48" s="2" t="b">
        <f>IF(B48&gt;=Análise!$B$132,B48&lt;Análise!$C$132)</f>
        <v>0</v>
      </c>
      <c r="F48" s="2" t="b">
        <f>IF(B48&gt;=Análise!$B$133,B48&lt;Análise!$C$133)</f>
        <v>1</v>
      </c>
      <c r="G48" s="2" t="b">
        <f>IF(B48&gt;=Análise!$B$134,B48&lt;Análise!$C$134)</f>
        <v>0</v>
      </c>
      <c r="H48" s="2" t="b">
        <f>IF(B48&gt;=Análise!$B$135,B48&lt;=Análise!$C$135)</f>
        <v>0</v>
      </c>
      <c r="I48" s="2" t="b">
        <f>IF(B48&gt;=Análise!$B$136,B48&lt;=Análise!$C$136)</f>
        <v>0</v>
      </c>
      <c r="J48" s="2" t="b">
        <f>IF(B48&gt;=Análise!$B$137,B48&lt;=Análise!$C$137)</f>
        <v>0</v>
      </c>
    </row>
    <row r="49" spans="1:10" x14ac:dyDescent="0.2">
      <c r="A49" s="34">
        <v>47</v>
      </c>
      <c r="B49" s="33">
        <v>48000</v>
      </c>
      <c r="C49" s="2" t="b">
        <f>IF(B49&gt;=Análise!$B$130,B49&lt;Análise!$C$130)</f>
        <v>0</v>
      </c>
      <c r="D49" s="2" t="b">
        <f>IF(B49&gt;=Análise!$B$131,B49&lt;Análise!$C$131)</f>
        <v>0</v>
      </c>
      <c r="E49" s="2" t="b">
        <f>IF(B49&gt;=Análise!$B$132,B49&lt;Análise!$C$132)</f>
        <v>0</v>
      </c>
      <c r="F49" s="2" t="b">
        <f>IF(B49&gt;=Análise!$B$133,B49&lt;Análise!$C$133)</f>
        <v>1</v>
      </c>
      <c r="G49" s="2" t="b">
        <f>IF(B49&gt;=Análise!$B$134,B49&lt;Análise!$C$134)</f>
        <v>0</v>
      </c>
      <c r="H49" s="2" t="b">
        <f>IF(B49&gt;=Análise!$B$135,B49&lt;=Análise!$C$135)</f>
        <v>0</v>
      </c>
      <c r="I49" s="2" t="b">
        <f>IF(B49&gt;=Análise!$B$136,B49&lt;=Análise!$C$136)</f>
        <v>0</v>
      </c>
      <c r="J49" s="2" t="b">
        <f>IF(B49&gt;=Análise!$B$137,B49&lt;=Análise!$C$137)</f>
        <v>0</v>
      </c>
    </row>
    <row r="50" spans="1:10" x14ac:dyDescent="0.2">
      <c r="A50" s="34">
        <v>48</v>
      </c>
      <c r="B50" s="33">
        <v>50000</v>
      </c>
      <c r="C50" s="2" t="b">
        <f>IF(B50&gt;=Análise!$B$130,B50&lt;Análise!$C$130)</f>
        <v>0</v>
      </c>
      <c r="D50" s="2" t="b">
        <f>IF(B50&gt;=Análise!$B$131,B50&lt;Análise!$C$131)</f>
        <v>0</v>
      </c>
      <c r="E50" s="2" t="b">
        <f>IF(B50&gt;=Análise!$B$132,B50&lt;Análise!$C$132)</f>
        <v>0</v>
      </c>
      <c r="F50" s="2" t="b">
        <f>IF(B50&gt;=Análise!$B$133,B50&lt;Análise!$C$133)</f>
        <v>1</v>
      </c>
      <c r="G50" s="2" t="b">
        <f>IF(B50&gt;=Análise!$B$134,B50&lt;Análise!$C$134)</f>
        <v>0</v>
      </c>
      <c r="H50" s="2" t="b">
        <f>IF(B50&gt;=Análise!$B$135,B50&lt;=Análise!$C$135)</f>
        <v>0</v>
      </c>
      <c r="I50" s="2" t="b">
        <f>IF(B50&gt;=Análise!$B$136,B50&lt;=Análise!$C$136)</f>
        <v>0</v>
      </c>
      <c r="J50" s="2" t="b">
        <f>IF(B50&gt;=Análise!$B$137,B50&lt;=Análise!$C$137)</f>
        <v>0</v>
      </c>
    </row>
    <row r="51" spans="1:10" x14ac:dyDescent="0.2">
      <c r="A51" s="34">
        <v>49</v>
      </c>
      <c r="B51" s="33">
        <v>41000</v>
      </c>
      <c r="C51" s="2" t="b">
        <f>IF(B51&gt;=Análise!$B$130,B51&lt;Análise!$C$130)</f>
        <v>0</v>
      </c>
      <c r="D51" s="2" t="b">
        <f>IF(B51&gt;=Análise!$B$131,B51&lt;Análise!$C$131)</f>
        <v>0</v>
      </c>
      <c r="E51" s="2" t="b">
        <f>IF(B51&gt;=Análise!$B$132,B51&lt;Análise!$C$132)</f>
        <v>0</v>
      </c>
      <c r="F51" s="2" t="b">
        <f>IF(B51&gt;=Análise!$B$133,B51&lt;Análise!$C$133)</f>
        <v>1</v>
      </c>
      <c r="G51" s="2" t="b">
        <f>IF(B51&gt;=Análise!$B$134,B51&lt;Análise!$C$134)</f>
        <v>0</v>
      </c>
      <c r="H51" s="2" t="b">
        <f>IF(B51&gt;=Análise!$B$135,B51&lt;=Análise!$C$135)</f>
        <v>0</v>
      </c>
      <c r="I51" s="2" t="b">
        <f>IF(B51&gt;=Análise!$B$136,B51&lt;=Análise!$C$136)</f>
        <v>0</v>
      </c>
      <c r="J51" s="2" t="b">
        <f>IF(B51&gt;=Análise!$B$137,B51&lt;=Análise!$C$137)</f>
        <v>0</v>
      </c>
    </row>
    <row r="52" spans="1:10" x14ac:dyDescent="0.2">
      <c r="A52" s="34">
        <v>50</v>
      </c>
      <c r="B52" s="33">
        <v>40000</v>
      </c>
      <c r="C52" s="2" t="b">
        <f>IF(B52&gt;=Análise!$B$130,B52&lt;Análise!$C$130)</f>
        <v>0</v>
      </c>
      <c r="D52" s="2" t="b">
        <f>IF(B52&gt;=Análise!$B$131,B52&lt;Análise!$C$131)</f>
        <v>0</v>
      </c>
      <c r="E52" s="2" t="b">
        <f>IF(B52&gt;=Análise!$B$132,B52&lt;Análise!$C$132)</f>
        <v>1</v>
      </c>
      <c r="F52" s="2" t="b">
        <f>IF(B52&gt;=Análise!$B$133,B52&lt;Análise!$C$133)</f>
        <v>0</v>
      </c>
      <c r="G52" s="2" t="b">
        <f>IF(B52&gt;=Análise!$B$134,B52&lt;Análise!$C$134)</f>
        <v>0</v>
      </c>
      <c r="H52" s="2" t="b">
        <f>IF(B52&gt;=Análise!$B$135,B52&lt;=Análise!$C$135)</f>
        <v>0</v>
      </c>
      <c r="I52" s="2" t="b">
        <f>IF(B52&gt;=Análise!$B$136,B52&lt;=Análise!$C$136)</f>
        <v>0</v>
      </c>
      <c r="J52" s="2" t="b">
        <f>IF(B52&gt;=Análise!$B$137,B52&lt;=Análise!$C$137)</f>
        <v>0</v>
      </c>
    </row>
    <row r="53" spans="1:10" x14ac:dyDescent="0.2">
      <c r="A53" s="34">
        <v>51</v>
      </c>
      <c r="B53" s="33">
        <v>43000</v>
      </c>
      <c r="C53" s="2" t="b">
        <f>IF(B53&gt;=Análise!$B$130,B53&lt;Análise!$C$130)</f>
        <v>0</v>
      </c>
      <c r="D53" s="2" t="b">
        <f>IF(B53&gt;=Análise!$B$131,B53&lt;Análise!$C$131)</f>
        <v>0</v>
      </c>
      <c r="E53" s="2" t="b">
        <f>IF(B53&gt;=Análise!$B$132,B53&lt;Análise!$C$132)</f>
        <v>0</v>
      </c>
      <c r="F53" s="2" t="b">
        <f>IF(B53&gt;=Análise!$B$133,B53&lt;Análise!$C$133)</f>
        <v>1</v>
      </c>
      <c r="G53" s="2" t="b">
        <f>IF(B53&gt;=Análise!$B$134,B53&lt;Análise!$C$134)</f>
        <v>0</v>
      </c>
      <c r="H53" s="2" t="b">
        <f>IF(B53&gt;=Análise!$B$135,B53&lt;=Análise!$C$135)</f>
        <v>0</v>
      </c>
      <c r="I53" s="2" t="b">
        <f>IF(B53&gt;=Análise!$B$136,B53&lt;=Análise!$C$136)</f>
        <v>0</v>
      </c>
      <c r="J53" s="2" t="b">
        <f>IF(B53&gt;=Análise!$B$137,B53&lt;=Análise!$C$137)</f>
        <v>0</v>
      </c>
    </row>
    <row r="54" spans="1:10" x14ac:dyDescent="0.2">
      <c r="A54" s="34">
        <v>52</v>
      </c>
      <c r="B54" s="33">
        <v>39000</v>
      </c>
      <c r="C54" s="2" t="b">
        <f>IF(B54&gt;=Análise!$B$130,B54&lt;Análise!$C$130)</f>
        <v>0</v>
      </c>
      <c r="D54" s="2" t="b">
        <f>IF(B54&gt;=Análise!$B$131,B54&lt;Análise!$C$131)</f>
        <v>0</v>
      </c>
      <c r="E54" s="2" t="b">
        <f>IF(B54&gt;=Análise!$B$132,B54&lt;Análise!$C$132)</f>
        <v>1</v>
      </c>
      <c r="F54" s="2" t="b">
        <f>IF(B54&gt;=Análise!$B$133,B54&lt;Análise!$C$133)</f>
        <v>0</v>
      </c>
      <c r="G54" s="2" t="b">
        <f>IF(B54&gt;=Análise!$B$134,B54&lt;Análise!$C$134)</f>
        <v>0</v>
      </c>
      <c r="H54" s="2" t="b">
        <f>IF(B54&gt;=Análise!$B$135,B54&lt;=Análise!$C$135)</f>
        <v>0</v>
      </c>
      <c r="I54" s="2" t="b">
        <f>IF(B54&gt;=Análise!$B$136,B54&lt;=Análise!$C$136)</f>
        <v>0</v>
      </c>
      <c r="J54" s="2" t="b">
        <f>IF(B54&gt;=Análise!$B$137,B54&lt;=Análise!$C$137)</f>
        <v>0</v>
      </c>
    </row>
    <row r="55" spans="1:10" x14ac:dyDescent="0.2">
      <c r="A55" s="34">
        <v>53</v>
      </c>
      <c r="B55" s="33">
        <v>48000</v>
      </c>
      <c r="C55" s="2" t="b">
        <f>IF(B55&gt;=Análise!$B$130,B55&lt;Análise!$C$130)</f>
        <v>0</v>
      </c>
      <c r="D55" s="2" t="b">
        <f>IF(B55&gt;=Análise!$B$131,B55&lt;Análise!$C$131)</f>
        <v>0</v>
      </c>
      <c r="E55" s="2" t="b">
        <f>IF(B55&gt;=Análise!$B$132,B55&lt;Análise!$C$132)</f>
        <v>0</v>
      </c>
      <c r="F55" s="2" t="b">
        <f>IF(B55&gt;=Análise!$B$133,B55&lt;Análise!$C$133)</f>
        <v>1</v>
      </c>
      <c r="G55" s="2" t="b">
        <f>IF(B55&gt;=Análise!$B$134,B55&lt;Análise!$C$134)</f>
        <v>0</v>
      </c>
      <c r="H55" s="2" t="b">
        <f>IF(B55&gt;=Análise!$B$135,B55&lt;=Análise!$C$135)</f>
        <v>0</v>
      </c>
      <c r="I55" s="2" t="b">
        <f>IF(B55&gt;=Análise!$B$136,B55&lt;=Análise!$C$136)</f>
        <v>0</v>
      </c>
      <c r="J55" s="2" t="b">
        <f>IF(B55&gt;=Análise!$B$137,B55&lt;=Análise!$C$137)</f>
        <v>0</v>
      </c>
    </row>
    <row r="56" spans="1:10" x14ac:dyDescent="0.2">
      <c r="A56" s="34">
        <v>54</v>
      </c>
      <c r="B56" s="33">
        <v>45000</v>
      </c>
      <c r="C56" s="2" t="b">
        <f>IF(B56&gt;=Análise!$B$130,B56&lt;Análise!$C$130)</f>
        <v>0</v>
      </c>
      <c r="D56" s="2" t="b">
        <f>IF(B56&gt;=Análise!$B$131,B56&lt;Análise!$C$131)</f>
        <v>0</v>
      </c>
      <c r="E56" s="2" t="b">
        <f>IF(B56&gt;=Análise!$B$132,B56&lt;Análise!$C$132)</f>
        <v>0</v>
      </c>
      <c r="F56" s="2" t="b">
        <f>IF(B56&gt;=Análise!$B$133,B56&lt;Análise!$C$133)</f>
        <v>1</v>
      </c>
      <c r="G56" s="2" t="b">
        <f>IF(B56&gt;=Análise!$B$134,B56&lt;Análise!$C$134)</f>
        <v>0</v>
      </c>
      <c r="H56" s="2" t="b">
        <f>IF(B56&gt;=Análise!$B$135,B56&lt;=Análise!$C$135)</f>
        <v>0</v>
      </c>
      <c r="I56" s="2" t="b">
        <f>IF(B56&gt;=Análise!$B$136,B56&lt;=Análise!$C$136)</f>
        <v>0</v>
      </c>
      <c r="J56" s="2" t="b">
        <f>IF(B56&gt;=Análise!$B$137,B56&lt;=Análise!$C$137)</f>
        <v>0</v>
      </c>
    </row>
    <row r="57" spans="1:10" x14ac:dyDescent="0.2">
      <c r="A57" s="34">
        <v>55</v>
      </c>
      <c r="B57" s="33">
        <v>44000</v>
      </c>
      <c r="C57" s="2" t="b">
        <f>IF(B57&gt;=Análise!$B$130,B57&lt;Análise!$C$130)</f>
        <v>0</v>
      </c>
      <c r="D57" s="2" t="b">
        <f>IF(B57&gt;=Análise!$B$131,B57&lt;Análise!$C$131)</f>
        <v>0</v>
      </c>
      <c r="E57" s="2" t="b">
        <f>IF(B57&gt;=Análise!$B$132,B57&lt;Análise!$C$132)</f>
        <v>0</v>
      </c>
      <c r="F57" s="2" t="b">
        <f>IF(B57&gt;=Análise!$B$133,B57&lt;Análise!$C$133)</f>
        <v>1</v>
      </c>
      <c r="G57" s="2" t="b">
        <f>IF(B57&gt;=Análise!$B$134,B57&lt;Análise!$C$134)</f>
        <v>0</v>
      </c>
      <c r="H57" s="2" t="b">
        <f>IF(B57&gt;=Análise!$B$135,B57&lt;=Análise!$C$135)</f>
        <v>0</v>
      </c>
      <c r="I57" s="2" t="b">
        <f>IF(B57&gt;=Análise!$B$136,B57&lt;=Análise!$C$136)</f>
        <v>0</v>
      </c>
      <c r="J57" s="2" t="b">
        <f>IF(B57&gt;=Análise!$B$137,B57&lt;=Análise!$C$137)</f>
        <v>0</v>
      </c>
    </row>
    <row r="58" spans="1:10" x14ac:dyDescent="0.2">
      <c r="A58" s="34">
        <v>56</v>
      </c>
      <c r="B58" s="33">
        <v>45000</v>
      </c>
      <c r="C58" s="2" t="b">
        <f>IF(B58&gt;=Análise!$B$130,B58&lt;Análise!$C$130)</f>
        <v>0</v>
      </c>
      <c r="D58" s="2" t="b">
        <f>IF(B58&gt;=Análise!$B$131,B58&lt;Análise!$C$131)</f>
        <v>0</v>
      </c>
      <c r="E58" s="2" t="b">
        <f>IF(B58&gt;=Análise!$B$132,B58&lt;Análise!$C$132)</f>
        <v>0</v>
      </c>
      <c r="F58" s="2" t="b">
        <f>IF(B58&gt;=Análise!$B$133,B58&lt;Análise!$C$133)</f>
        <v>1</v>
      </c>
      <c r="G58" s="2" t="b">
        <f>IF(B58&gt;=Análise!$B$134,B58&lt;Análise!$C$134)</f>
        <v>0</v>
      </c>
      <c r="H58" s="2" t="b">
        <f>IF(B58&gt;=Análise!$B$135,B58&lt;=Análise!$C$135)</f>
        <v>0</v>
      </c>
      <c r="I58" s="2" t="b">
        <f>IF(B58&gt;=Análise!$B$136,B58&lt;=Análise!$C$136)</f>
        <v>0</v>
      </c>
      <c r="J58" s="2" t="b">
        <f>IF(B58&gt;=Análise!$B$137,B58&lt;=Análise!$C$137)</f>
        <v>0</v>
      </c>
    </row>
    <row r="59" spans="1:10" x14ac:dyDescent="0.2">
      <c r="A59" s="34">
        <v>57</v>
      </c>
      <c r="B59" s="33">
        <v>40000</v>
      </c>
      <c r="C59" s="2" t="b">
        <f>IF(B59&gt;=Análise!$B$130,B59&lt;Análise!$C$130)</f>
        <v>0</v>
      </c>
      <c r="D59" s="2" t="b">
        <f>IF(B59&gt;=Análise!$B$131,B59&lt;Análise!$C$131)</f>
        <v>0</v>
      </c>
      <c r="E59" s="2" t="b">
        <f>IF(B59&gt;=Análise!$B$132,B59&lt;Análise!$C$132)</f>
        <v>1</v>
      </c>
      <c r="F59" s="2" t="b">
        <f>IF(B59&gt;=Análise!$B$133,B59&lt;Análise!$C$133)</f>
        <v>0</v>
      </c>
      <c r="G59" s="2" t="b">
        <f>IF(B59&gt;=Análise!$B$134,B59&lt;Análise!$C$134)</f>
        <v>0</v>
      </c>
      <c r="H59" s="2" t="b">
        <f>IF(B59&gt;=Análise!$B$135,B59&lt;=Análise!$C$135)</f>
        <v>0</v>
      </c>
      <c r="I59" s="2" t="b">
        <f>IF(B59&gt;=Análise!$B$136,B59&lt;=Análise!$C$136)</f>
        <v>0</v>
      </c>
      <c r="J59" s="2" t="b">
        <f>IF(B59&gt;=Análise!$B$137,B59&lt;=Análise!$C$137)</f>
        <v>0</v>
      </c>
    </row>
    <row r="60" spans="1:10" x14ac:dyDescent="0.2">
      <c r="A60" s="34">
        <v>58</v>
      </c>
      <c r="B60" s="33">
        <v>39000</v>
      </c>
      <c r="C60" s="2" t="b">
        <f>IF(B60&gt;=Análise!$B$130,B60&lt;Análise!$C$130)</f>
        <v>0</v>
      </c>
      <c r="D60" s="2" t="b">
        <f>IF(B60&gt;=Análise!$B$131,B60&lt;Análise!$C$131)</f>
        <v>0</v>
      </c>
      <c r="E60" s="2" t="b">
        <f>IF(B60&gt;=Análise!$B$132,B60&lt;Análise!$C$132)</f>
        <v>1</v>
      </c>
      <c r="F60" s="2" t="b">
        <f>IF(B60&gt;=Análise!$B$133,B60&lt;Análise!$C$133)</f>
        <v>0</v>
      </c>
      <c r="G60" s="2" t="b">
        <f>IF(B60&gt;=Análise!$B$134,B60&lt;Análise!$C$134)</f>
        <v>0</v>
      </c>
      <c r="H60" s="2" t="b">
        <f>IF(B60&gt;=Análise!$B$135,B60&lt;=Análise!$C$135)</f>
        <v>0</v>
      </c>
      <c r="I60" s="2" t="b">
        <f>IF(B60&gt;=Análise!$B$136,B60&lt;=Análise!$C$136)</f>
        <v>0</v>
      </c>
      <c r="J60" s="2" t="b">
        <f>IF(B60&gt;=Análise!$B$137,B60&lt;=Análise!$C$137)</f>
        <v>0</v>
      </c>
    </row>
    <row r="61" spans="1:10" x14ac:dyDescent="0.2">
      <c r="A61" s="34">
        <v>59</v>
      </c>
      <c r="B61" s="33">
        <v>40000</v>
      </c>
      <c r="C61" s="2" t="b">
        <f>IF(B61&gt;=Análise!$B$130,B61&lt;Análise!$C$130)</f>
        <v>0</v>
      </c>
      <c r="D61" s="2" t="b">
        <f>IF(B61&gt;=Análise!$B$131,B61&lt;Análise!$C$131)</f>
        <v>0</v>
      </c>
      <c r="E61" s="2" t="b">
        <f>IF(B61&gt;=Análise!$B$132,B61&lt;Análise!$C$132)</f>
        <v>1</v>
      </c>
      <c r="F61" s="2" t="b">
        <f>IF(B61&gt;=Análise!$B$133,B61&lt;Análise!$C$133)</f>
        <v>0</v>
      </c>
      <c r="G61" s="2" t="b">
        <f>IF(B61&gt;=Análise!$B$134,B61&lt;Análise!$C$134)</f>
        <v>0</v>
      </c>
      <c r="H61" s="2" t="b">
        <f>IF(B61&gt;=Análise!$B$135,B61&lt;=Análise!$C$135)</f>
        <v>0</v>
      </c>
      <c r="I61" s="2" t="b">
        <f>IF(B61&gt;=Análise!$B$136,B61&lt;=Análise!$C$136)</f>
        <v>0</v>
      </c>
      <c r="J61" s="2" t="b">
        <f>IF(B61&gt;=Análise!$B$137,B61&lt;=Análise!$C$137)</f>
        <v>0</v>
      </c>
    </row>
    <row r="62" spans="1:10" x14ac:dyDescent="0.2">
      <c r="A62" s="34">
        <v>60</v>
      </c>
      <c r="B62" s="33">
        <v>40000</v>
      </c>
      <c r="C62" s="2" t="b">
        <f>IF(B62&gt;=Análise!$B$130,B62&lt;Análise!$C$130)</f>
        <v>0</v>
      </c>
      <c r="D62" s="2" t="b">
        <f>IF(B62&gt;=Análise!$B$131,B62&lt;Análise!$C$131)</f>
        <v>0</v>
      </c>
      <c r="E62" s="2" t="b">
        <f>IF(B62&gt;=Análise!$B$132,B62&lt;Análise!$C$132)</f>
        <v>1</v>
      </c>
      <c r="F62" s="2" t="b">
        <f>IF(B62&gt;=Análise!$B$133,B62&lt;Análise!$C$133)</f>
        <v>0</v>
      </c>
      <c r="G62" s="2" t="b">
        <f>IF(B62&gt;=Análise!$B$134,B62&lt;Análise!$C$134)</f>
        <v>0</v>
      </c>
      <c r="H62" s="2" t="b">
        <f>IF(B62&gt;=Análise!$B$135,B62&lt;=Análise!$C$135)</f>
        <v>0</v>
      </c>
      <c r="I62" s="2" t="b">
        <f>IF(B62&gt;=Análise!$B$136,B62&lt;=Análise!$C$136)</f>
        <v>0</v>
      </c>
      <c r="J62" s="2" t="b">
        <f>IF(B62&gt;=Análise!$B$137,B62&lt;=Análise!$C$137)</f>
        <v>0</v>
      </c>
    </row>
    <row r="63" spans="1:10" x14ac:dyDescent="0.2">
      <c r="A63" s="34">
        <v>61</v>
      </c>
      <c r="B63" s="33">
        <v>40000</v>
      </c>
      <c r="C63" s="2" t="b">
        <f>IF(B63&gt;=Análise!$B$130,B63&lt;Análise!$C$130)</f>
        <v>0</v>
      </c>
      <c r="D63" s="2" t="b">
        <f>IF(B63&gt;=Análise!$B$131,B63&lt;Análise!$C$131)</f>
        <v>0</v>
      </c>
      <c r="E63" s="2" t="b">
        <f>IF(B63&gt;=Análise!$B$132,B63&lt;Análise!$C$132)</f>
        <v>1</v>
      </c>
      <c r="F63" s="2" t="b">
        <f>IF(B63&gt;=Análise!$B$133,B63&lt;Análise!$C$133)</f>
        <v>0</v>
      </c>
      <c r="G63" s="2" t="b">
        <f>IF(B63&gt;=Análise!$B$134,B63&lt;Análise!$C$134)</f>
        <v>0</v>
      </c>
      <c r="H63" s="2" t="b">
        <f>IF(B63&gt;=Análise!$B$135,B63&lt;=Análise!$C$135)</f>
        <v>0</v>
      </c>
      <c r="I63" s="2" t="b">
        <f>IF(B63&gt;=Análise!$B$136,B63&lt;=Análise!$C$136)</f>
        <v>0</v>
      </c>
      <c r="J63" s="2" t="b">
        <f>IF(B63&gt;=Análise!$B$137,B63&lt;=Análise!$C$137)</f>
        <v>0</v>
      </c>
    </row>
    <row r="64" spans="1:10" x14ac:dyDescent="0.2">
      <c r="A64" s="34">
        <v>62</v>
      </c>
      <c r="B64" s="33">
        <v>60000</v>
      </c>
      <c r="C64" s="2" t="b">
        <f>IF(B64&gt;=Análise!$B$130,B64&lt;Análise!$C$130)</f>
        <v>0</v>
      </c>
      <c r="D64" s="2" t="b">
        <f>IF(B64&gt;=Análise!$B$131,B64&lt;Análise!$C$131)</f>
        <v>0</v>
      </c>
      <c r="E64" s="2" t="b">
        <f>IF(B64&gt;=Análise!$B$132,B64&lt;Análise!$C$132)</f>
        <v>0</v>
      </c>
      <c r="F64" s="2" t="b">
        <f>IF(B64&gt;=Análise!$B$133,B64&lt;Análise!$C$133)</f>
        <v>0</v>
      </c>
      <c r="G64" s="2" t="b">
        <f>IF(B64&gt;=Análise!$B$134,B64&lt;Análise!$C$134)</f>
        <v>1</v>
      </c>
      <c r="H64" s="2" t="b">
        <f>IF(B64&gt;=Análise!$B$135,B64&lt;=Análise!$C$135)</f>
        <v>0</v>
      </c>
      <c r="I64" s="2" t="b">
        <f>IF(B64&gt;=Análise!$B$136,B64&lt;=Análise!$C$136)</f>
        <v>0</v>
      </c>
      <c r="J64" s="2" t="b">
        <f>IF(B64&gt;=Análise!$B$137,B64&lt;=Análise!$C$137)</f>
        <v>0</v>
      </c>
    </row>
    <row r="65" spans="1:10" x14ac:dyDescent="0.2">
      <c r="A65" s="34">
        <v>63</v>
      </c>
      <c r="B65" s="33">
        <v>58000</v>
      </c>
      <c r="C65" s="2" t="b">
        <f>IF(B65&gt;=Análise!$B$130,B65&lt;Análise!$C$130)</f>
        <v>0</v>
      </c>
      <c r="D65" s="2" t="b">
        <f>IF(B65&gt;=Análise!$B$131,B65&lt;Análise!$C$131)</f>
        <v>0</v>
      </c>
      <c r="E65" s="2" t="b">
        <f>IF(B65&gt;=Análise!$B$132,B65&lt;Análise!$C$132)</f>
        <v>0</v>
      </c>
      <c r="F65" s="2" t="b">
        <f>IF(B65&gt;=Análise!$B$133,B65&lt;Análise!$C$133)</f>
        <v>0</v>
      </c>
      <c r="G65" s="2" t="b">
        <f>IF(B65&gt;=Análise!$B$134,B65&lt;Análise!$C$134)</f>
        <v>1</v>
      </c>
      <c r="H65" s="2" t="b">
        <f>IF(B65&gt;=Análise!$B$135,B65&lt;=Análise!$C$135)</f>
        <v>0</v>
      </c>
      <c r="I65" s="2" t="b">
        <f>IF(B65&gt;=Análise!$B$136,B65&lt;=Análise!$C$136)</f>
        <v>0</v>
      </c>
      <c r="J65" s="2" t="b">
        <f>IF(B65&gt;=Análise!$B$137,B65&lt;=Análise!$C$137)</f>
        <v>0</v>
      </c>
    </row>
    <row r="66" spans="1:10" x14ac:dyDescent="0.2">
      <c r="A66" s="34">
        <v>64</v>
      </c>
      <c r="B66" s="33">
        <v>63000</v>
      </c>
      <c r="C66" s="2" t="b">
        <f>IF(B66&gt;=Análise!$B$130,B66&lt;Análise!$C$130)</f>
        <v>0</v>
      </c>
      <c r="D66" s="2" t="b">
        <f>IF(B66&gt;=Análise!$B$131,B66&lt;Análise!$C$131)</f>
        <v>0</v>
      </c>
      <c r="E66" s="2" t="b">
        <f>IF(B66&gt;=Análise!$B$132,B66&lt;Análise!$C$132)</f>
        <v>0</v>
      </c>
      <c r="F66" s="2" t="b">
        <f>IF(B66&gt;=Análise!$B$133,B66&lt;Análise!$C$133)</f>
        <v>0</v>
      </c>
      <c r="G66" s="2" t="b">
        <f>IF(B66&gt;=Análise!$B$134,B66&lt;Análise!$C$134)</f>
        <v>1</v>
      </c>
      <c r="H66" s="2" t="b">
        <f>IF(B66&gt;=Análise!$B$135,B66&lt;=Análise!$C$135)</f>
        <v>0</v>
      </c>
      <c r="I66" s="2" t="b">
        <f>IF(B66&gt;=Análise!$B$136,B66&lt;=Análise!$C$136)</f>
        <v>0</v>
      </c>
      <c r="J66" s="2" t="b">
        <f>IF(B66&gt;=Análise!$B$137,B66&lt;=Análise!$C$137)</f>
        <v>0</v>
      </c>
    </row>
    <row r="67" spans="1:10" x14ac:dyDescent="0.2">
      <c r="A67" s="34">
        <v>65</v>
      </c>
      <c r="B67" s="33">
        <v>54000</v>
      </c>
      <c r="C67" s="2" t="b">
        <f>IF(B67&gt;=Análise!$B$130,B67&lt;Análise!$C$130)</f>
        <v>0</v>
      </c>
      <c r="D67" s="2" t="b">
        <f>IF(B67&gt;=Análise!$B$131,B67&lt;Análise!$C$131)</f>
        <v>0</v>
      </c>
      <c r="E67" s="2" t="b">
        <f>IF(B67&gt;=Análise!$B$132,B67&lt;Análise!$C$132)</f>
        <v>0</v>
      </c>
      <c r="F67" s="2" t="b">
        <f>IF(B67&gt;=Análise!$B$133,B67&lt;Análise!$C$133)</f>
        <v>0</v>
      </c>
      <c r="G67" s="2" t="b">
        <f>IF(B67&gt;=Análise!$B$134,B67&lt;Análise!$C$134)</f>
        <v>1</v>
      </c>
      <c r="H67" s="2" t="b">
        <f>IF(B67&gt;=Análise!$B$135,B67&lt;=Análise!$C$135)</f>
        <v>0</v>
      </c>
      <c r="I67" s="2" t="b">
        <f>IF(B67&gt;=Análise!$B$136,B67&lt;=Análise!$C$136)</f>
        <v>0</v>
      </c>
      <c r="J67" s="2" t="b">
        <f>IF(B67&gt;=Análise!$B$137,B67&lt;=Análise!$C$137)</f>
        <v>0</v>
      </c>
    </row>
    <row r="68" spans="1:10" x14ac:dyDescent="0.2">
      <c r="A68" s="34">
        <v>66</v>
      </c>
      <c r="B68" s="33">
        <v>57000</v>
      </c>
      <c r="C68" s="2" t="b">
        <f>IF(B68&gt;=Análise!$B$130,B68&lt;Análise!$C$130)</f>
        <v>0</v>
      </c>
      <c r="D68" s="2" t="b">
        <f>IF(B68&gt;=Análise!$B$131,B68&lt;Análise!$C$131)</f>
        <v>0</v>
      </c>
      <c r="E68" s="2" t="b">
        <f>IF(B68&gt;=Análise!$B$132,B68&lt;Análise!$C$132)</f>
        <v>0</v>
      </c>
      <c r="F68" s="2" t="b">
        <f>IF(B68&gt;=Análise!$B$133,B68&lt;Análise!$C$133)</f>
        <v>0</v>
      </c>
      <c r="G68" s="2" t="b">
        <f>IF(B68&gt;=Análise!$B$134,B68&lt;Análise!$C$134)</f>
        <v>1</v>
      </c>
      <c r="H68" s="2" t="b">
        <f>IF(B68&gt;=Análise!$B$135,B68&lt;=Análise!$C$135)</f>
        <v>0</v>
      </c>
      <c r="I68" s="2" t="b">
        <f>IF(B68&gt;=Análise!$B$136,B68&lt;=Análise!$C$136)</f>
        <v>0</v>
      </c>
      <c r="J68" s="2" t="b">
        <f>IF(B68&gt;=Análise!$B$137,B68&lt;=Análise!$C$137)</f>
        <v>0</v>
      </c>
    </row>
    <row r="69" spans="1:10" x14ac:dyDescent="0.2">
      <c r="A69" s="34">
        <v>67</v>
      </c>
      <c r="B69" s="33">
        <v>57000</v>
      </c>
      <c r="C69" s="2" t="b">
        <f>IF(B69&gt;=Análise!$B$130,B69&lt;Análise!$C$130)</f>
        <v>0</v>
      </c>
      <c r="D69" s="2" t="b">
        <f>IF(B69&gt;=Análise!$B$131,B69&lt;Análise!$C$131)</f>
        <v>0</v>
      </c>
      <c r="E69" s="2" t="b">
        <f>IF(B69&gt;=Análise!$B$132,B69&lt;Análise!$C$132)</f>
        <v>0</v>
      </c>
      <c r="F69" s="2" t="b">
        <f>IF(B69&gt;=Análise!$B$133,B69&lt;Análise!$C$133)</f>
        <v>0</v>
      </c>
      <c r="G69" s="2" t="b">
        <f>IF(B69&gt;=Análise!$B$134,B69&lt;Análise!$C$134)</f>
        <v>1</v>
      </c>
      <c r="H69" s="2" t="b">
        <f>IF(B69&gt;=Análise!$B$135,B69&lt;=Análise!$C$135)</f>
        <v>0</v>
      </c>
      <c r="I69" s="2" t="b">
        <f>IF(B69&gt;=Análise!$B$136,B69&lt;=Análise!$C$136)</f>
        <v>0</v>
      </c>
      <c r="J69" s="2" t="b">
        <f>IF(B69&gt;=Análise!$B$137,B69&lt;=Análise!$C$137)</f>
        <v>0</v>
      </c>
    </row>
    <row r="70" spans="1:10" x14ac:dyDescent="0.2">
      <c r="A70" s="34">
        <v>68</v>
      </c>
      <c r="B70" s="33">
        <v>58000</v>
      </c>
      <c r="C70" s="2" t="b">
        <f>IF(B70&gt;=Análise!$B$130,B70&lt;Análise!$C$130)</f>
        <v>0</v>
      </c>
      <c r="D70" s="2" t="b">
        <f>IF(B70&gt;=Análise!$B$131,B70&lt;Análise!$C$131)</f>
        <v>0</v>
      </c>
      <c r="E70" s="2" t="b">
        <f>IF(B70&gt;=Análise!$B$132,B70&lt;Análise!$C$132)</f>
        <v>0</v>
      </c>
      <c r="F70" s="2" t="b">
        <f>IF(B70&gt;=Análise!$B$133,B70&lt;Análise!$C$133)</f>
        <v>0</v>
      </c>
      <c r="G70" s="2" t="b">
        <f>IF(B70&gt;=Análise!$B$134,B70&lt;Análise!$C$134)</f>
        <v>1</v>
      </c>
      <c r="H70" s="2" t="b">
        <f>IF(B70&gt;=Análise!$B$135,B70&lt;=Análise!$C$135)</f>
        <v>0</v>
      </c>
      <c r="I70" s="2" t="b">
        <f>IF(B70&gt;=Análise!$B$136,B70&lt;=Análise!$C$136)</f>
        <v>0</v>
      </c>
      <c r="J70" s="2" t="b">
        <f>IF(B70&gt;=Análise!$B$137,B70&lt;=Análise!$C$137)</f>
        <v>0</v>
      </c>
    </row>
    <row r="71" spans="1:10" x14ac:dyDescent="0.2">
      <c r="A71" s="34">
        <v>69</v>
      </c>
      <c r="B71" s="33">
        <v>60000</v>
      </c>
      <c r="C71" s="2" t="b">
        <f>IF(B71&gt;=Análise!$B$130,B71&lt;Análise!$C$130)</f>
        <v>0</v>
      </c>
      <c r="D71" s="2" t="b">
        <f>IF(B71&gt;=Análise!$B$131,B71&lt;Análise!$C$131)</f>
        <v>0</v>
      </c>
      <c r="E71" s="2" t="b">
        <f>IF(B71&gt;=Análise!$B$132,B71&lt;Análise!$C$132)</f>
        <v>0</v>
      </c>
      <c r="F71" s="2" t="b">
        <f>IF(B71&gt;=Análise!$B$133,B71&lt;Análise!$C$133)</f>
        <v>0</v>
      </c>
      <c r="G71" s="2" t="b">
        <f>IF(B71&gt;=Análise!$B$134,B71&lt;Análise!$C$134)</f>
        <v>1</v>
      </c>
      <c r="H71" s="2" t="b">
        <f>IF(B71&gt;=Análise!$B$135,B71&lt;=Análise!$C$135)</f>
        <v>0</v>
      </c>
      <c r="I71" s="2" t="b">
        <f>IF(B71&gt;=Análise!$B$136,B71&lt;=Análise!$C$136)</f>
        <v>0</v>
      </c>
      <c r="J71" s="2" t="b">
        <f>IF(B71&gt;=Análise!$B$137,B71&lt;=Análise!$C$137)</f>
        <v>0</v>
      </c>
    </row>
    <row r="72" spans="1:10" x14ac:dyDescent="0.2">
      <c r="A72" s="34">
        <v>70</v>
      </c>
      <c r="B72" s="33">
        <v>58000</v>
      </c>
      <c r="C72" s="2" t="b">
        <f>IF(B72&gt;=Análise!$B$130,B72&lt;Análise!$C$130)</f>
        <v>0</v>
      </c>
      <c r="D72" s="2" t="b">
        <f>IF(B72&gt;=Análise!$B$131,B72&lt;Análise!$C$131)</f>
        <v>0</v>
      </c>
      <c r="E72" s="2" t="b">
        <f>IF(B72&gt;=Análise!$B$132,B72&lt;Análise!$C$132)</f>
        <v>0</v>
      </c>
      <c r="F72" s="2" t="b">
        <f>IF(B72&gt;=Análise!$B$133,B72&lt;Análise!$C$133)</f>
        <v>0</v>
      </c>
      <c r="G72" s="2" t="b">
        <f>IF(B72&gt;=Análise!$B$134,B72&lt;Análise!$C$134)</f>
        <v>1</v>
      </c>
      <c r="H72" s="2" t="b">
        <f>IF(B72&gt;=Análise!$B$135,B72&lt;=Análise!$C$135)</f>
        <v>0</v>
      </c>
      <c r="I72" s="2" t="b">
        <f>IF(B72&gt;=Análise!$B$136,B72&lt;=Análise!$C$136)</f>
        <v>0</v>
      </c>
      <c r="J72" s="2" t="b">
        <f>IF(B72&gt;=Análise!$B$137,B72&lt;=Análise!$C$137)</f>
        <v>0</v>
      </c>
    </row>
    <row r="73" spans="1:10" x14ac:dyDescent="0.2">
      <c r="A73" s="34">
        <v>71</v>
      </c>
      <c r="B73" s="33">
        <v>69000</v>
      </c>
      <c r="C73" s="2" t="b">
        <f>IF(B73&gt;=Análise!$B$130,B73&lt;Análise!$C$130)</f>
        <v>0</v>
      </c>
      <c r="D73" s="2" t="b">
        <f>IF(B73&gt;=Análise!$B$131,B73&lt;Análise!$C$131)</f>
        <v>0</v>
      </c>
      <c r="E73" s="2" t="b">
        <f>IF(B73&gt;=Análise!$B$132,B73&lt;Análise!$C$132)</f>
        <v>0</v>
      </c>
      <c r="F73" s="2" t="b">
        <f>IF(B73&gt;=Análise!$B$133,B73&lt;Análise!$C$133)</f>
        <v>0</v>
      </c>
      <c r="G73" s="2" t="b">
        <f>IF(B73&gt;=Análise!$B$134,B73&lt;Análise!$C$134)</f>
        <v>0</v>
      </c>
      <c r="H73" s="2" t="b">
        <f>IF(B73&gt;=Análise!$B$135,B73&lt;=Análise!$C$135)</f>
        <v>1</v>
      </c>
      <c r="I73" s="2" t="b">
        <f>IF(B73&gt;=Análise!$B$136,B73&lt;=Análise!$C$136)</f>
        <v>0</v>
      </c>
      <c r="J73" s="2" t="b">
        <f>IF(B73&gt;=Análise!$B$137,B73&lt;=Análise!$C$137)</f>
        <v>0</v>
      </c>
    </row>
    <row r="74" spans="1:10" x14ac:dyDescent="0.2">
      <c r="A74" s="34">
        <v>72</v>
      </c>
      <c r="B74" s="33">
        <v>75000</v>
      </c>
      <c r="C74" s="2" t="b">
        <f>IF(B74&gt;=Análise!$B$130,B74&lt;Análise!$C$130)</f>
        <v>0</v>
      </c>
      <c r="D74" s="2" t="b">
        <f>IF(B74&gt;=Análise!$B$131,B74&lt;Análise!$C$131)</f>
        <v>0</v>
      </c>
      <c r="E74" s="2" t="b">
        <f>IF(B74&gt;=Análise!$B$132,B74&lt;Análise!$C$132)</f>
        <v>0</v>
      </c>
      <c r="F74" s="2" t="b">
        <f>IF(B74&gt;=Análise!$B$133,B74&lt;Análise!$C$133)</f>
        <v>0</v>
      </c>
      <c r="G74" s="2" t="b">
        <f>IF(B74&gt;=Análise!$B$134,B74&lt;Análise!$C$134)</f>
        <v>0</v>
      </c>
      <c r="H74" s="2" t="b">
        <f>IF(B74&gt;=Análise!$B$135,B74&lt;=Análise!$C$135)</f>
        <v>1</v>
      </c>
      <c r="I74" s="2" t="b">
        <f>IF(B74&gt;=Análise!$B$136,B74&lt;=Análise!$C$136)</f>
        <v>0</v>
      </c>
      <c r="J74" s="2" t="b">
        <f>IF(B74&gt;=Análise!$B$137,B74&lt;=Análise!$C$137)</f>
        <v>0</v>
      </c>
    </row>
    <row r="75" spans="1:10" x14ac:dyDescent="0.2">
      <c r="A75" s="34">
        <v>73</v>
      </c>
      <c r="B75" s="33">
        <v>74000</v>
      </c>
      <c r="C75" s="2" t="b">
        <f>IF(B75&gt;=Análise!$B$130,B75&lt;Análise!$C$130)</f>
        <v>0</v>
      </c>
      <c r="D75" s="2" t="b">
        <f>IF(B75&gt;=Análise!$B$131,B75&lt;Análise!$C$131)</f>
        <v>0</v>
      </c>
      <c r="E75" s="2" t="b">
        <f>IF(B75&gt;=Análise!$B$132,B75&lt;Análise!$C$132)</f>
        <v>0</v>
      </c>
      <c r="F75" s="2" t="b">
        <f>IF(B75&gt;=Análise!$B$133,B75&lt;Análise!$C$133)</f>
        <v>0</v>
      </c>
      <c r="G75" s="2" t="b">
        <f>IF(B75&gt;=Análise!$B$134,B75&lt;Análise!$C$134)</f>
        <v>0</v>
      </c>
      <c r="H75" s="2" t="b">
        <f>IF(B75&gt;=Análise!$B$135,B75&lt;=Análise!$C$135)</f>
        <v>1</v>
      </c>
      <c r="I75" s="2" t="b">
        <f>IF(B75&gt;=Análise!$B$136,B75&lt;=Análise!$C$136)</f>
        <v>0</v>
      </c>
      <c r="J75" s="2" t="b">
        <f>IF(B75&gt;=Análise!$B$137,B75&lt;=Análise!$C$137)</f>
        <v>0</v>
      </c>
    </row>
    <row r="76" spans="1:10" x14ac:dyDescent="0.2">
      <c r="A76" s="34">
        <v>74</v>
      </c>
      <c r="B76" s="33">
        <v>68000</v>
      </c>
      <c r="C76" s="2" t="b">
        <f>IF(B76&gt;=Análise!$B$130,B76&lt;Análise!$C$130)</f>
        <v>0</v>
      </c>
      <c r="D76" s="2" t="b">
        <f>IF(B76&gt;=Análise!$B$131,B76&lt;Análise!$C$131)</f>
        <v>0</v>
      </c>
      <c r="E76" s="2" t="b">
        <f>IF(B76&gt;=Análise!$B$132,B76&lt;Análise!$C$132)</f>
        <v>0</v>
      </c>
      <c r="F76" s="2" t="b">
        <f>IF(B76&gt;=Análise!$B$133,B76&lt;Análise!$C$133)</f>
        <v>0</v>
      </c>
      <c r="G76" s="2" t="b">
        <f>IF(B76&gt;=Análise!$B$134,B76&lt;Análise!$C$134)</f>
        <v>0</v>
      </c>
      <c r="H76" s="2" t="b">
        <f>IF(B76&gt;=Análise!$B$135,B76&lt;=Análise!$C$135)</f>
        <v>1</v>
      </c>
      <c r="I76" s="2" t="b">
        <f>IF(B76&gt;=Análise!$B$136,B76&lt;=Análise!$C$136)</f>
        <v>0</v>
      </c>
      <c r="J76" s="2" t="b">
        <f>IF(B76&gt;=Análise!$B$137,B76&lt;=Análise!$C$137)</f>
        <v>0</v>
      </c>
    </row>
    <row r="77" spans="1:10" x14ac:dyDescent="0.2">
      <c r="A77" s="34">
        <v>75</v>
      </c>
      <c r="B77" s="33">
        <v>68000</v>
      </c>
      <c r="C77" s="2" t="b">
        <f>IF(B77&gt;=Análise!$B$130,B77&lt;Análise!$C$130)</f>
        <v>0</v>
      </c>
      <c r="D77" s="2" t="b">
        <f>IF(B77&gt;=Análise!$B$131,B77&lt;Análise!$C$131)</f>
        <v>0</v>
      </c>
      <c r="E77" s="2" t="b">
        <f>IF(B77&gt;=Análise!$B$132,B77&lt;Análise!$C$132)</f>
        <v>0</v>
      </c>
      <c r="F77" s="2" t="b">
        <f>IF(B77&gt;=Análise!$B$133,B77&lt;Análise!$C$133)</f>
        <v>0</v>
      </c>
      <c r="G77" s="2" t="b">
        <f>IF(B77&gt;=Análise!$B$134,B77&lt;Análise!$C$134)</f>
        <v>0</v>
      </c>
      <c r="H77" s="2" t="b">
        <f>IF(B77&gt;=Análise!$B$135,B77&lt;=Análise!$C$135)</f>
        <v>1</v>
      </c>
      <c r="I77" s="2" t="b">
        <f>IF(B77&gt;=Análise!$B$136,B77&lt;=Análise!$C$136)</f>
        <v>0</v>
      </c>
      <c r="J77" s="2" t="b">
        <f>IF(B77&gt;=Análise!$B$137,B77&lt;=Análise!$C$137)</f>
        <v>0</v>
      </c>
    </row>
    <row r="78" spans="1:10" x14ac:dyDescent="0.2">
      <c r="A78" s="34">
        <v>76</v>
      </c>
      <c r="B78" s="33">
        <v>74000</v>
      </c>
      <c r="C78" s="2" t="b">
        <f>IF(B78&gt;=Análise!$B$130,B78&lt;Análise!$C$130)</f>
        <v>0</v>
      </c>
      <c r="D78" s="2" t="b">
        <f>IF(B78&gt;=Análise!$B$131,B78&lt;Análise!$C$131)</f>
        <v>0</v>
      </c>
      <c r="E78" s="2" t="b">
        <f>IF(B78&gt;=Análise!$B$132,B78&lt;Análise!$C$132)</f>
        <v>0</v>
      </c>
      <c r="F78" s="2" t="b">
        <f>IF(B78&gt;=Análise!$B$133,B78&lt;Análise!$C$133)</f>
        <v>0</v>
      </c>
      <c r="G78" s="2" t="b">
        <f>IF(B78&gt;=Análise!$B$134,B78&lt;Análise!$C$134)</f>
        <v>0</v>
      </c>
      <c r="H78" s="2" t="b">
        <f>IF(B78&gt;=Análise!$B$135,B78&lt;=Análise!$C$135)</f>
        <v>1</v>
      </c>
      <c r="I78" s="2" t="b">
        <f>IF(B78&gt;=Análise!$B$136,B78&lt;=Análise!$C$136)</f>
        <v>0</v>
      </c>
      <c r="J78" s="2" t="b">
        <f>IF(B78&gt;=Análise!$B$137,B78&lt;=Análise!$C$137)</f>
        <v>0</v>
      </c>
    </row>
    <row r="79" spans="1:10" x14ac:dyDescent="0.2">
      <c r="A79" s="34">
        <v>77</v>
      </c>
      <c r="B79" s="33">
        <v>72000</v>
      </c>
      <c r="C79" s="2" t="b">
        <f>IF(B79&gt;=Análise!$B$130,B79&lt;Análise!$C$130)</f>
        <v>0</v>
      </c>
      <c r="D79" s="2" t="b">
        <f>IF(B79&gt;=Análise!$B$131,B79&lt;Análise!$C$131)</f>
        <v>0</v>
      </c>
      <c r="E79" s="2" t="b">
        <f>IF(B79&gt;=Análise!$B$132,B79&lt;Análise!$C$132)</f>
        <v>0</v>
      </c>
      <c r="F79" s="2" t="b">
        <f>IF(B79&gt;=Análise!$B$133,B79&lt;Análise!$C$133)</f>
        <v>0</v>
      </c>
      <c r="G79" s="2" t="b">
        <f>IF(B79&gt;=Análise!$B$134,B79&lt;Análise!$C$134)</f>
        <v>0</v>
      </c>
      <c r="H79" s="2" t="b">
        <f>IF(B79&gt;=Análise!$B$135,B79&lt;=Análise!$C$135)</f>
        <v>1</v>
      </c>
      <c r="I79" s="2" t="b">
        <f>IF(B79&gt;=Análise!$B$136,B79&lt;=Análise!$C$136)</f>
        <v>0</v>
      </c>
      <c r="J79" s="2" t="b">
        <f>IF(B79&gt;=Análise!$B$137,B79&lt;=Análise!$C$137)</f>
        <v>0</v>
      </c>
    </row>
    <row r="80" spans="1:10" x14ac:dyDescent="0.2">
      <c r="A80" s="34">
        <v>78</v>
      </c>
      <c r="B80" s="33">
        <v>73000</v>
      </c>
      <c r="C80" s="2" t="b">
        <f>IF(B80&gt;=Análise!$B$130,B80&lt;Análise!$C$130)</f>
        <v>0</v>
      </c>
      <c r="D80" s="2" t="b">
        <f>IF(B80&gt;=Análise!$B$131,B80&lt;Análise!$C$131)</f>
        <v>0</v>
      </c>
      <c r="E80" s="2" t="b">
        <f>IF(B80&gt;=Análise!$B$132,B80&lt;Análise!$C$132)</f>
        <v>0</v>
      </c>
      <c r="F80" s="2" t="b">
        <f>IF(B80&gt;=Análise!$B$133,B80&lt;Análise!$C$133)</f>
        <v>0</v>
      </c>
      <c r="G80" s="2" t="b">
        <f>IF(B80&gt;=Análise!$B$134,B80&lt;Análise!$C$134)</f>
        <v>0</v>
      </c>
      <c r="H80" s="2" t="b">
        <f>IF(B80&gt;=Análise!$B$135,B80&lt;=Análise!$C$135)</f>
        <v>1</v>
      </c>
      <c r="I80" s="2" t="b">
        <f>IF(B80&gt;=Análise!$B$136,B80&lt;=Análise!$C$136)</f>
        <v>0</v>
      </c>
      <c r="J80" s="2" t="b">
        <f>IF(B80&gt;=Análise!$B$137,B80&lt;=Análise!$C$137)</f>
        <v>0</v>
      </c>
    </row>
    <row r="81" spans="1:10" x14ac:dyDescent="0.2">
      <c r="A81" s="34">
        <v>79</v>
      </c>
      <c r="B81" s="33">
        <v>78000</v>
      </c>
      <c r="C81" s="2" t="b">
        <f>IF(B81&gt;=Análise!$B$130,B81&lt;Análise!$C$130)</f>
        <v>0</v>
      </c>
      <c r="D81" s="2" t="b">
        <f>IF(B81&gt;=Análise!$B$131,B81&lt;Análise!$C$131)</f>
        <v>0</v>
      </c>
      <c r="E81" s="2" t="b">
        <f>IF(B81&gt;=Análise!$B$132,B81&lt;Análise!$C$132)</f>
        <v>0</v>
      </c>
      <c r="F81" s="2" t="b">
        <f>IF(B81&gt;=Análise!$B$133,B81&lt;Análise!$C$133)</f>
        <v>0</v>
      </c>
      <c r="G81" s="2" t="b">
        <f>IF(B81&gt;=Análise!$B$134,B81&lt;Análise!$C$134)</f>
        <v>0</v>
      </c>
      <c r="H81" s="2" t="b">
        <f>IF(B81&gt;=Análise!$B$135,B81&lt;=Análise!$C$135)</f>
        <v>1</v>
      </c>
      <c r="I81" s="2" t="b">
        <f>IF(B81&gt;=Análise!$B$136,B81&lt;=Análise!$C$136)</f>
        <v>0</v>
      </c>
      <c r="J81" s="2" t="b">
        <f>IF(B81&gt;=Análise!$B$137,B81&lt;=Análise!$C$137)</f>
        <v>0</v>
      </c>
    </row>
    <row r="82" spans="1:10" x14ac:dyDescent="0.2">
      <c r="A82" s="34">
        <v>80</v>
      </c>
      <c r="B82" s="33">
        <v>86000</v>
      </c>
      <c r="C82" s="2" t="b">
        <f>IF(B82&gt;=Análise!$B$130,B82&lt;Análise!$C$130)</f>
        <v>0</v>
      </c>
      <c r="D82" s="2" t="b">
        <f>IF(B82&gt;=Análise!$B$131,B82&lt;Análise!$C$131)</f>
        <v>0</v>
      </c>
      <c r="E82" s="2" t="b">
        <f>IF(B82&gt;=Análise!$B$132,B82&lt;Análise!$C$132)</f>
        <v>0</v>
      </c>
      <c r="F82" s="2" t="b">
        <f>IF(B82&gt;=Análise!$B$133,B82&lt;Análise!$C$133)</f>
        <v>0</v>
      </c>
      <c r="G82" s="2" t="b">
        <f>IF(B82&gt;=Análise!$B$134,B82&lt;Análise!$C$134)</f>
        <v>0</v>
      </c>
      <c r="H82" s="2" t="b">
        <f>IF(B82&gt;=Análise!$B$135,B82&lt;=Análise!$C$135)</f>
        <v>0</v>
      </c>
      <c r="I82" s="2" t="b">
        <f>IF(B82&gt;=Análise!$B$136,B82&lt;=Análise!$C$136)</f>
        <v>1</v>
      </c>
      <c r="J82" s="2" t="b">
        <f>IF(B82&gt;=Análise!$B$137,B82&lt;=Análise!$C$137)</f>
        <v>0</v>
      </c>
    </row>
    <row r="83" spans="1:10" x14ac:dyDescent="0.2">
      <c r="A83" s="34">
        <v>81</v>
      </c>
      <c r="B83" s="33">
        <v>81000</v>
      </c>
      <c r="C83" s="2" t="b">
        <f>IF(B83&gt;=Análise!$B$130,B83&lt;Análise!$C$130)</f>
        <v>0</v>
      </c>
      <c r="D83" s="2" t="b">
        <f>IF(B83&gt;=Análise!$B$131,B83&lt;Análise!$C$131)</f>
        <v>0</v>
      </c>
      <c r="E83" s="2" t="b">
        <f>IF(B83&gt;=Análise!$B$132,B83&lt;Análise!$C$132)</f>
        <v>0</v>
      </c>
      <c r="F83" s="2" t="b">
        <f>IF(B83&gt;=Análise!$B$133,B83&lt;Análise!$C$133)</f>
        <v>0</v>
      </c>
      <c r="G83" s="2" t="b">
        <f>IF(B83&gt;=Análise!$B$134,B83&lt;Análise!$C$134)</f>
        <v>0</v>
      </c>
      <c r="H83" s="2" t="b">
        <f>IF(B83&gt;=Análise!$B$135,B83&lt;=Análise!$C$135)</f>
        <v>0</v>
      </c>
      <c r="I83" s="2" t="b">
        <f>IF(B83&gt;=Análise!$B$136,B83&lt;=Análise!$C$136)</f>
        <v>1</v>
      </c>
      <c r="J83" s="2" t="b">
        <f>IF(B83&gt;=Análise!$B$137,B83&lt;=Análise!$C$137)</f>
        <v>0</v>
      </c>
    </row>
    <row r="84" spans="1:10" x14ac:dyDescent="0.2">
      <c r="A84" s="34">
        <v>82</v>
      </c>
      <c r="B84" s="33">
        <v>88000</v>
      </c>
      <c r="C84" s="2" t="b">
        <f>IF(B84&gt;=Análise!$B$130,B84&lt;Análise!$C$130)</f>
        <v>0</v>
      </c>
      <c r="D84" s="2" t="b">
        <f>IF(B84&gt;=Análise!$B$131,B84&lt;Análise!$C$131)</f>
        <v>0</v>
      </c>
      <c r="E84" s="2" t="b">
        <f>IF(B84&gt;=Análise!$B$132,B84&lt;Análise!$C$132)</f>
        <v>0</v>
      </c>
      <c r="F84" s="2" t="b">
        <f>IF(B84&gt;=Análise!$B$133,B84&lt;Análise!$C$133)</f>
        <v>0</v>
      </c>
      <c r="G84" s="2" t="b">
        <f>IF(B84&gt;=Análise!$B$134,B84&lt;Análise!$C$134)</f>
        <v>0</v>
      </c>
      <c r="H84" s="2" t="b">
        <f>IF(B84&gt;=Análise!$B$135,B84&lt;=Análise!$C$135)</f>
        <v>0</v>
      </c>
      <c r="I84" s="2" t="b">
        <f>IF(B84&gt;=Análise!$B$136,B84&lt;=Análise!$C$136)</f>
        <v>1</v>
      </c>
      <c r="J84" s="2" t="b">
        <f>IF(B84&gt;=Análise!$B$137,B84&lt;=Análise!$C$137)</f>
        <v>0</v>
      </c>
    </row>
    <row r="85" spans="1:10" x14ac:dyDescent="0.2">
      <c r="A85" s="34">
        <v>83</v>
      </c>
      <c r="B85" s="33">
        <v>81000</v>
      </c>
      <c r="C85" s="2" t="b">
        <f>IF(B85&gt;=Análise!$B$130,B85&lt;Análise!$C$130)</f>
        <v>0</v>
      </c>
      <c r="D85" s="2" t="b">
        <f>IF(B85&gt;=Análise!$B$131,B85&lt;Análise!$C$131)</f>
        <v>0</v>
      </c>
      <c r="E85" s="2" t="b">
        <f>IF(B85&gt;=Análise!$B$132,B85&lt;Análise!$C$132)</f>
        <v>0</v>
      </c>
      <c r="F85" s="2" t="b">
        <f>IF(B85&gt;=Análise!$B$133,B85&lt;Análise!$C$133)</f>
        <v>0</v>
      </c>
      <c r="G85" s="2" t="b">
        <f>IF(B85&gt;=Análise!$B$134,B85&lt;Análise!$C$134)</f>
        <v>0</v>
      </c>
      <c r="H85" s="2" t="b">
        <f>IF(B85&gt;=Análise!$B$135,B85&lt;=Análise!$C$135)</f>
        <v>0</v>
      </c>
      <c r="I85" s="2" t="b">
        <f>IF(B85&gt;=Análise!$B$136,B85&lt;=Análise!$C$136)</f>
        <v>1</v>
      </c>
      <c r="J85" s="2" t="b">
        <f>IF(B85&gt;=Análise!$B$137,B85&lt;=Análise!$C$137)</f>
        <v>0</v>
      </c>
    </row>
    <row r="86" spans="1:10" x14ac:dyDescent="0.2">
      <c r="A86" s="34">
        <v>84</v>
      </c>
      <c r="B86" s="33">
        <v>84000</v>
      </c>
      <c r="C86" s="2" t="b">
        <f>IF(B86&gt;=Análise!$B$130,B86&lt;Análise!$C$130)</f>
        <v>0</v>
      </c>
      <c r="D86" s="2" t="b">
        <f>IF(B86&gt;=Análise!$B$131,B86&lt;Análise!$C$131)</f>
        <v>0</v>
      </c>
      <c r="E86" s="2" t="b">
        <f>IF(B86&gt;=Análise!$B$132,B86&lt;Análise!$C$132)</f>
        <v>0</v>
      </c>
      <c r="F86" s="2" t="b">
        <f>IF(B86&gt;=Análise!$B$133,B86&lt;Análise!$C$133)</f>
        <v>0</v>
      </c>
      <c r="G86" s="2" t="b">
        <f>IF(B86&gt;=Análise!$B$134,B86&lt;Análise!$C$134)</f>
        <v>0</v>
      </c>
      <c r="H86" s="2" t="b">
        <f>IF(B86&gt;=Análise!$B$135,B86&lt;=Análise!$C$135)</f>
        <v>0</v>
      </c>
      <c r="I86" s="2" t="b">
        <f>IF(B86&gt;=Análise!$B$136,B86&lt;=Análise!$C$136)</f>
        <v>1</v>
      </c>
      <c r="J86" s="2" t="b">
        <f>IF(B86&gt;=Análise!$B$137,B86&lt;=Análise!$C$137)</f>
        <v>0</v>
      </c>
    </row>
    <row r="87" spans="1:10" x14ac:dyDescent="0.2">
      <c r="A87" s="34">
        <v>85</v>
      </c>
      <c r="B87" s="33">
        <v>89000</v>
      </c>
      <c r="C87" s="2" t="b">
        <f>IF(B87&gt;=Análise!$B$130,B87&lt;Análise!$C$130)</f>
        <v>0</v>
      </c>
      <c r="D87" s="2" t="b">
        <f>IF(B87&gt;=Análise!$B$131,B87&lt;Análise!$C$131)</f>
        <v>0</v>
      </c>
      <c r="E87" s="2" t="b">
        <f>IF(B87&gt;=Análise!$B$132,B87&lt;Análise!$C$132)</f>
        <v>0</v>
      </c>
      <c r="F87" s="2" t="b">
        <f>IF(B87&gt;=Análise!$B$133,B87&lt;Análise!$C$133)</f>
        <v>0</v>
      </c>
      <c r="G87" s="2" t="b">
        <f>IF(B87&gt;=Análise!$B$134,B87&lt;Análise!$C$134)</f>
        <v>0</v>
      </c>
      <c r="H87" s="2" t="b">
        <f>IF(B87&gt;=Análise!$B$135,B87&lt;=Análise!$C$135)</f>
        <v>0</v>
      </c>
      <c r="I87" s="2" t="b">
        <f>IF(B87&gt;=Análise!$B$136,B87&lt;=Análise!$C$136)</f>
        <v>1</v>
      </c>
      <c r="J87" s="2" t="b">
        <f>IF(B87&gt;=Análise!$B$137,B87&lt;=Análise!$C$137)</f>
        <v>0</v>
      </c>
    </row>
    <row r="88" spans="1:10" x14ac:dyDescent="0.2">
      <c r="A88" s="34">
        <v>86</v>
      </c>
      <c r="B88" s="33">
        <v>90000</v>
      </c>
      <c r="C88" s="2" t="b">
        <f>IF(B88&gt;=Análise!$B$130,B88&lt;Análise!$C$130)</f>
        <v>0</v>
      </c>
      <c r="D88" s="2" t="b">
        <f>IF(B88&gt;=Análise!$B$131,B88&lt;Análise!$C$131)</f>
        <v>0</v>
      </c>
      <c r="E88" s="2" t="b">
        <f>IF(B88&gt;=Análise!$B$132,B88&lt;Análise!$C$132)</f>
        <v>0</v>
      </c>
      <c r="F88" s="2" t="b">
        <f>IF(B88&gt;=Análise!$B$133,B88&lt;Análise!$C$133)</f>
        <v>0</v>
      </c>
      <c r="G88" s="2" t="b">
        <f>IF(B88&gt;=Análise!$B$134,B88&lt;Análise!$C$134)</f>
        <v>0</v>
      </c>
      <c r="H88" s="2" t="b">
        <f>IF(B88&gt;=Análise!$B$135,B88&lt;=Análise!$C$135)</f>
        <v>0</v>
      </c>
      <c r="I88" s="2" t="b">
        <f>IF(B88&gt;=Análise!$B$136,B88&lt;=Análise!$C$136)</f>
        <v>1</v>
      </c>
      <c r="J88" s="2" t="b">
        <f>IF(B88&gt;=Análise!$B$137,B88&lt;=Análise!$C$137)</f>
        <v>0</v>
      </c>
    </row>
    <row r="89" spans="1:10" x14ac:dyDescent="0.2">
      <c r="A89" s="34">
        <v>87</v>
      </c>
      <c r="B89" s="33">
        <v>90000</v>
      </c>
      <c r="C89" s="2" t="b">
        <f>IF(B89&gt;=Análise!$B$130,B89&lt;Análise!$C$130)</f>
        <v>0</v>
      </c>
      <c r="D89" s="2" t="b">
        <f>IF(B89&gt;=Análise!$B$131,B89&lt;Análise!$C$131)</f>
        <v>0</v>
      </c>
      <c r="E89" s="2" t="b">
        <f>IF(B89&gt;=Análise!$B$132,B89&lt;Análise!$C$132)</f>
        <v>0</v>
      </c>
      <c r="F89" s="2" t="b">
        <f>IF(B89&gt;=Análise!$B$133,B89&lt;Análise!$C$133)</f>
        <v>0</v>
      </c>
      <c r="G89" s="2" t="b">
        <f>IF(B89&gt;=Análise!$B$134,B89&lt;Análise!$C$134)</f>
        <v>0</v>
      </c>
      <c r="H89" s="2" t="b">
        <f>IF(B89&gt;=Análise!$B$135,B89&lt;=Análise!$C$135)</f>
        <v>0</v>
      </c>
      <c r="I89" s="2" t="b">
        <f>IF(B89&gt;=Análise!$B$136,B89&lt;=Análise!$C$136)</f>
        <v>1</v>
      </c>
      <c r="J89" s="2" t="b">
        <f>IF(B89&gt;=Análise!$B$137,B89&lt;=Análise!$C$137)</f>
        <v>0</v>
      </c>
    </row>
    <row r="90" spans="1:10" x14ac:dyDescent="0.2">
      <c r="A90" s="34">
        <v>88</v>
      </c>
      <c r="B90" s="33">
        <v>89000</v>
      </c>
      <c r="C90" s="2" t="b">
        <f>IF(B90&gt;=Análise!$B$130,B90&lt;Análise!$C$130)</f>
        <v>0</v>
      </c>
      <c r="D90" s="2" t="b">
        <f>IF(B90&gt;=Análise!$B$131,B90&lt;Análise!$C$131)</f>
        <v>0</v>
      </c>
      <c r="E90" s="2" t="b">
        <f>IF(B90&gt;=Análise!$B$132,B90&lt;Análise!$C$132)</f>
        <v>0</v>
      </c>
      <c r="F90" s="2" t="b">
        <f>IF(B90&gt;=Análise!$B$133,B90&lt;Análise!$C$133)</f>
        <v>0</v>
      </c>
      <c r="G90" s="2" t="b">
        <f>IF(B90&gt;=Análise!$B$134,B90&lt;Análise!$C$134)</f>
        <v>0</v>
      </c>
      <c r="H90" s="2" t="b">
        <f>IF(B90&gt;=Análise!$B$135,B90&lt;=Análise!$C$135)</f>
        <v>0</v>
      </c>
      <c r="I90" s="2" t="b">
        <f>IF(B90&gt;=Análise!$B$136,B90&lt;=Análise!$C$136)</f>
        <v>1</v>
      </c>
      <c r="J90" s="2" t="b">
        <f>IF(B90&gt;=Análise!$B$137,B90&lt;=Análise!$C$137)</f>
        <v>0</v>
      </c>
    </row>
    <row r="91" spans="1:10" x14ac:dyDescent="0.2">
      <c r="A91" s="34">
        <v>89</v>
      </c>
      <c r="B91" s="33">
        <v>93000</v>
      </c>
      <c r="C91" s="2" t="b">
        <f>IF(B91&gt;=Análise!$B$130,B91&lt;Análise!$C$130)</f>
        <v>0</v>
      </c>
      <c r="D91" s="2" t="b">
        <f>IF(B91&gt;=Análise!$B$131,B91&lt;Análise!$C$131)</f>
        <v>0</v>
      </c>
      <c r="E91" s="2" t="b">
        <f>IF(B91&gt;=Análise!$B$132,B91&lt;Análise!$C$132)</f>
        <v>0</v>
      </c>
      <c r="F91" s="2" t="b">
        <f>IF(B91&gt;=Análise!$B$133,B91&lt;Análise!$C$133)</f>
        <v>0</v>
      </c>
      <c r="G91" s="2" t="b">
        <f>IF(B91&gt;=Análise!$B$134,B91&lt;Análise!$C$134)</f>
        <v>0</v>
      </c>
      <c r="H91" s="2" t="b">
        <f>IF(B91&gt;=Análise!$B$135,B91&lt;=Análise!$C$135)</f>
        <v>0</v>
      </c>
      <c r="I91" s="2" t="b">
        <f>IF(B91&gt;=Análise!$B$136,B91&lt;=Análise!$C$136)</f>
        <v>0</v>
      </c>
      <c r="J91" s="2" t="b">
        <f>IF(B91&gt;=Análise!$B$137,B91&lt;=Análise!$C$137)</f>
        <v>1</v>
      </c>
    </row>
    <row r="92" spans="1:10" x14ac:dyDescent="0.2">
      <c r="A92" s="34">
        <v>90</v>
      </c>
      <c r="B92" s="33">
        <v>92000</v>
      </c>
      <c r="C92" s="2" t="b">
        <f>IF(B92&gt;=Análise!$B$130,B92&lt;Análise!$C$130)</f>
        <v>0</v>
      </c>
      <c r="D92" s="2" t="b">
        <f>IF(B92&gt;=Análise!$B$131,B92&lt;Análise!$C$131)</f>
        <v>0</v>
      </c>
      <c r="E92" s="2" t="b">
        <f>IF(B92&gt;=Análise!$B$132,B92&lt;Análise!$C$132)</f>
        <v>0</v>
      </c>
      <c r="F92" s="2" t="b">
        <f>IF(B92&gt;=Análise!$B$133,B92&lt;Análise!$C$133)</f>
        <v>0</v>
      </c>
      <c r="G92" s="2" t="b">
        <f>IF(B92&gt;=Análise!$B$134,B92&lt;Análise!$C$134)</f>
        <v>0</v>
      </c>
      <c r="H92" s="2" t="b">
        <f>IF(B92&gt;=Análise!$B$135,B92&lt;=Análise!$C$135)</f>
        <v>0</v>
      </c>
      <c r="I92" s="2" t="b">
        <f>IF(B92&gt;=Análise!$B$136,B92&lt;=Análise!$C$136)</f>
        <v>0</v>
      </c>
      <c r="J92" s="2" t="b">
        <f>IF(B92&gt;=Análise!$B$137,B92&lt;=Análise!$C$137)</f>
        <v>1</v>
      </c>
    </row>
    <row r="93" spans="1:10" x14ac:dyDescent="0.2">
      <c r="A93" s="34">
        <v>91</v>
      </c>
      <c r="B93" s="33">
        <v>91000</v>
      </c>
      <c r="C93" s="2" t="b">
        <f>IF(B93&gt;=Análise!$B$130,B93&lt;Análise!$C$130)</f>
        <v>0</v>
      </c>
      <c r="D93" s="2" t="b">
        <f>IF(B93&gt;=Análise!$B$131,B93&lt;Análise!$C$131)</f>
        <v>0</v>
      </c>
      <c r="E93" s="2" t="b">
        <f>IF(B93&gt;=Análise!$B$132,B93&lt;Análise!$C$132)</f>
        <v>0</v>
      </c>
      <c r="F93" s="2" t="b">
        <f>IF(B93&gt;=Análise!$B$133,B93&lt;Análise!$C$133)</f>
        <v>0</v>
      </c>
      <c r="G93" s="2" t="b">
        <f>IF(B93&gt;=Análise!$B$134,B93&lt;Análise!$C$134)</f>
        <v>0</v>
      </c>
      <c r="H93" s="2" t="b">
        <f>IF(B93&gt;=Análise!$B$135,B93&lt;=Análise!$C$135)</f>
        <v>0</v>
      </c>
      <c r="I93" s="2" t="b">
        <f>IF(B93&gt;=Análise!$B$136,B93&lt;=Análise!$C$136)</f>
        <v>1</v>
      </c>
      <c r="J93" s="2" t="b">
        <f>IF(B93&gt;=Análise!$B$137,B93&lt;=Análise!$C$137)</f>
        <v>0</v>
      </c>
    </row>
    <row r="94" spans="1:10" x14ac:dyDescent="0.2">
      <c r="A94" s="34">
        <v>92</v>
      </c>
      <c r="B94" s="33">
        <v>103000</v>
      </c>
      <c r="C94" s="2" t="b">
        <f>IF(B94&gt;=Análise!$B$130,B94&lt;Análise!$C$130)</f>
        <v>0</v>
      </c>
      <c r="D94" s="2" t="b">
        <f>IF(B94&gt;=Análise!$B$131,B94&lt;Análise!$C$131)</f>
        <v>0</v>
      </c>
      <c r="E94" s="2" t="b">
        <f>IF(B94&gt;=Análise!$B$132,B94&lt;Análise!$C$132)</f>
        <v>0</v>
      </c>
      <c r="F94" s="2" t="b">
        <f>IF(B94&gt;=Análise!$B$133,B94&lt;Análise!$C$133)</f>
        <v>0</v>
      </c>
      <c r="G94" s="2" t="b">
        <f>IF(B94&gt;=Análise!$B$134,B94&lt;Análise!$C$134)</f>
        <v>0</v>
      </c>
      <c r="H94" s="2" t="b">
        <f>IF(B94&gt;=Análise!$B$135,B94&lt;=Análise!$C$135)</f>
        <v>0</v>
      </c>
      <c r="I94" s="2" t="b">
        <f>IF(B94&gt;=Análise!$B$136,B94&lt;=Análise!$C$136)</f>
        <v>0</v>
      </c>
      <c r="J94" s="2" t="b">
        <f>IF(B94&gt;=Análise!$B$137,B94&lt;=Análise!$C$137)</f>
        <v>1</v>
      </c>
    </row>
    <row r="95" spans="1:10" x14ac:dyDescent="0.2">
      <c r="A95" s="34">
        <v>93</v>
      </c>
      <c r="B95" s="33">
        <v>102000</v>
      </c>
      <c r="C95" s="2" t="b">
        <f>IF(B95&gt;=Análise!$B$130,B95&lt;Análise!$C$130)</f>
        <v>0</v>
      </c>
      <c r="D95" s="2" t="b">
        <f>IF(B95&gt;=Análise!$B$131,B95&lt;Análise!$C$131)</f>
        <v>0</v>
      </c>
      <c r="E95" s="2" t="b">
        <f>IF(B95&gt;=Análise!$B$132,B95&lt;Análise!$C$132)</f>
        <v>0</v>
      </c>
      <c r="F95" s="2" t="b">
        <f>IF(B95&gt;=Análise!$B$133,B95&lt;Análise!$C$133)</f>
        <v>0</v>
      </c>
      <c r="G95" s="2" t="b">
        <f>IF(B95&gt;=Análise!$B$134,B95&lt;Análise!$C$134)</f>
        <v>0</v>
      </c>
      <c r="H95" s="2" t="b">
        <f>IF(B95&gt;=Análise!$B$135,B95&lt;=Análise!$C$135)</f>
        <v>0</v>
      </c>
      <c r="I95" s="2" t="b">
        <f>IF(B95&gt;=Análise!$B$136,B95&lt;=Análise!$C$136)</f>
        <v>0</v>
      </c>
      <c r="J95" s="2" t="b">
        <f>IF(B95&gt;=Análise!$B$137,B95&lt;=Análise!$C$137)</f>
        <v>1</v>
      </c>
    </row>
    <row r="96" spans="1:10" x14ac:dyDescent="0.2">
      <c r="A96" s="34">
        <v>94</v>
      </c>
      <c r="B96" s="33">
        <v>96000</v>
      </c>
      <c r="C96" s="2" t="b">
        <f>IF(B96&gt;=Análise!$B$130,B96&lt;Análise!$C$130)</f>
        <v>0</v>
      </c>
      <c r="D96" s="2" t="b">
        <f>IF(B96&gt;=Análise!$B$131,B96&lt;Análise!$C$131)</f>
        <v>0</v>
      </c>
      <c r="E96" s="2" t="b">
        <f>IF(B96&gt;=Análise!$B$132,B96&lt;Análise!$C$132)</f>
        <v>0</v>
      </c>
      <c r="F96" s="2" t="b">
        <f>IF(B96&gt;=Análise!$B$133,B96&lt;Análise!$C$133)</f>
        <v>0</v>
      </c>
      <c r="G96" s="2" t="b">
        <f>IF(B96&gt;=Análise!$B$134,B96&lt;Análise!$C$134)</f>
        <v>0</v>
      </c>
      <c r="H96" s="2" t="b">
        <f>IF(B96&gt;=Análise!$B$135,B96&lt;=Análise!$C$135)</f>
        <v>0</v>
      </c>
      <c r="I96" s="2" t="b">
        <f>IF(B96&gt;=Análise!$B$136,B96&lt;=Análise!$C$136)</f>
        <v>0</v>
      </c>
      <c r="J96" s="2" t="b">
        <f>IF(B96&gt;=Análise!$B$137,B96&lt;=Análise!$C$137)</f>
        <v>1</v>
      </c>
    </row>
    <row r="97" spans="1:11" x14ac:dyDescent="0.2">
      <c r="A97" s="34">
        <v>95</v>
      </c>
      <c r="B97" s="33">
        <v>102000</v>
      </c>
      <c r="C97" s="2" t="b">
        <f>IF(B97&gt;=Análise!$B$130,B97&lt;Análise!$C$130)</f>
        <v>0</v>
      </c>
      <c r="D97" s="2" t="b">
        <f>IF(B97&gt;=Análise!$B$131,B97&lt;Análise!$C$131)</f>
        <v>0</v>
      </c>
      <c r="E97" s="2" t="b">
        <f>IF(B97&gt;=Análise!$B$132,B97&lt;Análise!$C$132)</f>
        <v>0</v>
      </c>
      <c r="F97" s="2" t="b">
        <f>IF(B97&gt;=Análise!$B$133,B97&lt;Análise!$C$133)</f>
        <v>0</v>
      </c>
      <c r="G97" s="2" t="b">
        <f>IF(B97&gt;=Análise!$B$134,B97&lt;Análise!$C$134)</f>
        <v>0</v>
      </c>
      <c r="H97" s="2" t="b">
        <f>IF(B97&gt;=Análise!$B$135,B97&lt;=Análise!$C$135)</f>
        <v>0</v>
      </c>
      <c r="I97" s="2" t="b">
        <f>IF(B97&gt;=Análise!$B$136,B97&lt;=Análise!$C$136)</f>
        <v>0</v>
      </c>
      <c r="J97" s="2" t="b">
        <f>IF(B97&gt;=Análise!$B$137,B97&lt;=Análise!$C$137)</f>
        <v>1</v>
      </c>
    </row>
    <row r="98" spans="1:11" x14ac:dyDescent="0.2">
      <c r="A98" s="34">
        <v>96</v>
      </c>
      <c r="B98" s="33">
        <v>97000</v>
      </c>
      <c r="C98" s="2" t="b">
        <f>IF(B98&gt;=Análise!$B$130,B98&lt;Análise!$C$130)</f>
        <v>0</v>
      </c>
      <c r="D98" s="2" t="b">
        <f>IF(B98&gt;=Análise!$B$131,B98&lt;Análise!$C$131)</f>
        <v>0</v>
      </c>
      <c r="E98" s="2" t="b">
        <f>IF(B98&gt;=Análise!$B$132,B98&lt;Análise!$C$132)</f>
        <v>0</v>
      </c>
      <c r="F98" s="2" t="b">
        <f>IF(B98&gt;=Análise!$B$133,B98&lt;Análise!$C$133)</f>
        <v>0</v>
      </c>
      <c r="G98" s="2" t="b">
        <f>IF(B98&gt;=Análise!$B$134,B98&lt;Análise!$C$134)</f>
        <v>0</v>
      </c>
      <c r="H98" s="2" t="b">
        <f>IF(B98&gt;=Análise!$B$135,B98&lt;=Análise!$C$135)</f>
        <v>0</v>
      </c>
      <c r="I98" s="2" t="b">
        <f>IF(B98&gt;=Análise!$B$136,B98&lt;=Análise!$C$136)</f>
        <v>0</v>
      </c>
      <c r="J98" s="2" t="b">
        <f>IF(B98&gt;=Análise!$B$137,B98&lt;=Análise!$C$137)</f>
        <v>1</v>
      </c>
    </row>
    <row r="99" spans="1:11" x14ac:dyDescent="0.2">
      <c r="A99" s="34">
        <v>97</v>
      </c>
      <c r="B99" s="33">
        <v>97000</v>
      </c>
      <c r="C99" s="2" t="b">
        <f>IF(B99&gt;=Análise!$B$130,B99&lt;Análise!$C$130)</f>
        <v>0</v>
      </c>
      <c r="D99" s="2" t="b">
        <f>IF(B99&gt;=Análise!$B$131,B99&lt;Análise!$C$131)</f>
        <v>0</v>
      </c>
      <c r="E99" s="2" t="b">
        <f>IF(B99&gt;=Análise!$B$132,B99&lt;Análise!$C$132)</f>
        <v>0</v>
      </c>
      <c r="F99" s="2" t="b">
        <f>IF(B99&gt;=Análise!$B$133,B99&lt;Análise!$C$133)</f>
        <v>0</v>
      </c>
      <c r="G99" s="2" t="b">
        <f>IF(B99&gt;=Análise!$B$134,B99&lt;Análise!$C$134)</f>
        <v>0</v>
      </c>
      <c r="H99" s="2" t="b">
        <f>IF(B99&gt;=Análise!$B$135,B99&lt;=Análise!$C$135)</f>
        <v>0</v>
      </c>
      <c r="I99" s="2" t="b">
        <f>IF(B99&gt;=Análise!$B$136,B99&lt;=Análise!$C$136)</f>
        <v>0</v>
      </c>
      <c r="J99" s="2" t="b">
        <f>IF(B99&gt;=Análise!$B$137,B99&lt;=Análise!$C$137)</f>
        <v>1</v>
      </c>
    </row>
    <row r="100" spans="1:11" x14ac:dyDescent="0.2">
      <c r="A100" s="34">
        <v>98</v>
      </c>
      <c r="B100" s="33">
        <v>104000</v>
      </c>
      <c r="C100" s="2" t="b">
        <f>IF(B100&gt;=Análise!$B$130,B100&lt;Análise!$C$130)</f>
        <v>0</v>
      </c>
      <c r="D100" s="2" t="b">
        <f>IF(B100&gt;=Análise!$B$131,B100&lt;Análise!$C$131)</f>
        <v>0</v>
      </c>
      <c r="E100" s="2" t="b">
        <f>IF(B100&gt;=Análise!$B$132,B100&lt;Análise!$C$132)</f>
        <v>0</v>
      </c>
      <c r="F100" s="2" t="b">
        <f>IF(B100&gt;=Análise!$B$133,B100&lt;Análise!$C$133)</f>
        <v>0</v>
      </c>
      <c r="G100" s="2" t="b">
        <f>IF(B100&gt;=Análise!$B$134,B100&lt;Análise!$C$134)</f>
        <v>0</v>
      </c>
      <c r="H100" s="2" t="b">
        <f>IF(B100&gt;=Análise!$B$135,B100&lt;=Análise!$C$135)</f>
        <v>0</v>
      </c>
      <c r="I100" s="2" t="b">
        <f>IF(B100&gt;=Análise!$B$136,B100&lt;=Análise!$C$136)</f>
        <v>0</v>
      </c>
      <c r="J100" s="2" t="b">
        <f>IF(B100&gt;=Análise!$B$137,B100&lt;=Análise!$C$137)</f>
        <v>1</v>
      </c>
    </row>
    <row r="101" spans="1:11" x14ac:dyDescent="0.2">
      <c r="A101" s="34">
        <v>99</v>
      </c>
      <c r="B101" s="33">
        <v>96000</v>
      </c>
      <c r="C101" s="2" t="b">
        <f>IF(B101&gt;=Análise!$B$130,B101&lt;Análise!$C$130)</f>
        <v>0</v>
      </c>
      <c r="D101" s="2" t="b">
        <f>IF(B101&gt;=Análise!$B$131,B101&lt;Análise!$C$131)</f>
        <v>0</v>
      </c>
      <c r="E101" s="2" t="b">
        <f>IF(B101&gt;=Análise!$B$132,B101&lt;Análise!$C$132)</f>
        <v>0</v>
      </c>
      <c r="F101" s="2" t="b">
        <f>IF(B101&gt;=Análise!$B$133,B101&lt;Análise!$C$133)</f>
        <v>0</v>
      </c>
      <c r="G101" s="2" t="b">
        <f>IF(B101&gt;=Análise!$B$134,B101&lt;Análise!$C$134)</f>
        <v>0</v>
      </c>
      <c r="H101" s="2" t="b">
        <f>IF(B101&gt;=Análise!$B$135,B101&lt;=Análise!$C$135)</f>
        <v>0</v>
      </c>
      <c r="I101" s="2" t="b">
        <f>IF(B101&gt;=Análise!$B$136,B101&lt;=Análise!$C$136)</f>
        <v>0</v>
      </c>
      <c r="J101" s="2" t="b">
        <f>IF(B101&gt;=Análise!$B$137,B101&lt;=Análise!$C$137)</f>
        <v>1</v>
      </c>
    </row>
    <row r="102" spans="1:11" x14ac:dyDescent="0.2">
      <c r="A102" s="34">
        <v>100</v>
      </c>
      <c r="B102" s="33">
        <v>96000</v>
      </c>
      <c r="C102" s="2" t="b">
        <f>IF(B102&gt;=Análise!$B$130,B102&lt;Análise!$C$130)</f>
        <v>0</v>
      </c>
      <c r="D102" s="2" t="b">
        <f>IF(B102&gt;=Análise!$B$131,B102&lt;Análise!$C$131)</f>
        <v>0</v>
      </c>
      <c r="E102" s="2" t="b">
        <f>IF(B102&gt;=Análise!$B$132,B102&lt;Análise!$C$132)</f>
        <v>0</v>
      </c>
      <c r="F102" s="2" t="b">
        <f>IF(B102&gt;=Análise!$B$133,B102&lt;Análise!$C$133)</f>
        <v>0</v>
      </c>
      <c r="G102" s="2" t="b">
        <f>IF(B102&gt;=Análise!$B$134,B102&lt;Análise!$C$134)</f>
        <v>0</v>
      </c>
      <c r="H102" s="2" t="b">
        <f>IF(B102&gt;=Análise!$B$135,B102&lt;=Análise!$C$135)</f>
        <v>0</v>
      </c>
      <c r="I102" s="2" t="b">
        <f>IF(B102&gt;=Análise!$B$136,B102&lt;=Análise!$C$136)</f>
        <v>0</v>
      </c>
      <c r="J102" s="2" t="b">
        <f>IF(B102&gt;=Análise!$B$137,B102&lt;=Análise!$C$137)</f>
        <v>1</v>
      </c>
    </row>
    <row r="103" spans="1:11" x14ac:dyDescent="0.2">
      <c r="A103" s="34">
        <v>101</v>
      </c>
      <c r="B103" s="33">
        <v>91000</v>
      </c>
      <c r="C103" s="2" t="b">
        <f>IF(B103&gt;=Análise!$B$130,B103&lt;Análise!$C$130)</f>
        <v>0</v>
      </c>
      <c r="D103" s="2" t="b">
        <f>IF(B103&gt;=Análise!$B$131,B103&lt;Análise!$C$131)</f>
        <v>0</v>
      </c>
      <c r="E103" s="2" t="b">
        <f>IF(B103&gt;=Análise!$B$132,B103&lt;Análise!$C$132)</f>
        <v>0</v>
      </c>
      <c r="F103" s="2" t="b">
        <f>IF(B103&gt;=Análise!$B$133,B103&lt;Análise!$C$133)</f>
        <v>0</v>
      </c>
      <c r="G103" s="2" t="b">
        <f>IF(B103&gt;=Análise!$B$134,B103&lt;Análise!$C$134)</f>
        <v>0</v>
      </c>
      <c r="H103" s="2" t="b">
        <f>IF(B103&gt;=Análise!$B$135,B103&lt;=Análise!$C$135)</f>
        <v>0</v>
      </c>
      <c r="I103" s="2" t="b">
        <f>IF(B103&gt;=Análise!$B$136,B103&lt;=Análise!$C$136)</f>
        <v>1</v>
      </c>
      <c r="J103" s="2" t="b">
        <f>IF(B103&gt;=Análise!$B$137,B103&lt;=Análise!$C$137)</f>
        <v>0</v>
      </c>
    </row>
    <row r="104" spans="1:11" x14ac:dyDescent="0.2">
      <c r="A104" s="34">
        <v>102</v>
      </c>
      <c r="B104" s="33">
        <v>100000</v>
      </c>
      <c r="C104" s="2" t="b">
        <f>IF(B104&gt;=Análise!$B$130,B104&lt;Análise!$C$130)</f>
        <v>0</v>
      </c>
      <c r="D104" s="2" t="b">
        <f>IF(B104&gt;=Análise!$B$131,B104&lt;Análise!$C$131)</f>
        <v>0</v>
      </c>
      <c r="E104" s="2" t="b">
        <f>IF(B104&gt;=Análise!$B$132,B104&lt;Análise!$C$132)</f>
        <v>0</v>
      </c>
      <c r="F104" s="2" t="b">
        <f>IF(B104&gt;=Análise!$B$133,B104&lt;Análise!$C$133)</f>
        <v>0</v>
      </c>
      <c r="G104" s="2" t="b">
        <f>IF(B104&gt;=Análise!$B$134,B104&lt;Análise!$C$134)</f>
        <v>0</v>
      </c>
      <c r="H104" s="2" t="b">
        <f>IF(B104&gt;=Análise!$B$135,B104&lt;=Análise!$C$135)</f>
        <v>0</v>
      </c>
      <c r="I104" s="2" t="b">
        <f>IF(B104&gt;=Análise!$B$136,B104&lt;=Análise!$C$136)</f>
        <v>0</v>
      </c>
      <c r="J104" s="2" t="b">
        <f>IF(B104&gt;=Análise!$B$137,B104&lt;=Análise!$C$137)</f>
        <v>1</v>
      </c>
    </row>
    <row r="105" spans="1:11" x14ac:dyDescent="0.2">
      <c r="A105" s="34">
        <v>103</v>
      </c>
      <c r="B105" s="33">
        <v>97000</v>
      </c>
      <c r="C105" s="2" t="b">
        <f>IF(B105&gt;=Análise!$B$130,B105&lt;Análise!$C$130)</f>
        <v>0</v>
      </c>
      <c r="D105" s="2" t="b">
        <f>IF(B105&gt;=Análise!$B$131,B105&lt;Análise!$C$131)</f>
        <v>0</v>
      </c>
      <c r="E105" s="2" t="b">
        <f>IF(B105&gt;=Análise!$B$132,B105&lt;Análise!$C$132)</f>
        <v>0</v>
      </c>
      <c r="F105" s="2" t="b">
        <f>IF(B105&gt;=Análise!$B$133,B105&lt;Análise!$C$133)</f>
        <v>0</v>
      </c>
      <c r="G105" s="2" t="b">
        <f>IF(B105&gt;=Análise!$B$134,B105&lt;Análise!$C$134)</f>
        <v>0</v>
      </c>
      <c r="H105" s="2" t="b">
        <f>IF(B105&gt;=Análise!$B$135,B105&lt;=Análise!$C$135)</f>
        <v>0</v>
      </c>
      <c r="I105" s="2" t="b">
        <f>IF(B105&gt;=Análise!$B$136,B105&lt;=Análise!$C$136)</f>
        <v>0</v>
      </c>
      <c r="J105" s="2" t="b">
        <f>IF(B105&gt;=Análise!$B$137,B105&lt;=Análise!$C$137)</f>
        <v>1</v>
      </c>
    </row>
    <row r="106" spans="1:11" x14ac:dyDescent="0.2">
      <c r="A106" s="34">
        <v>104</v>
      </c>
      <c r="B106" s="33">
        <v>102000</v>
      </c>
      <c r="C106" s="2" t="b">
        <f>IF(B106&gt;=Análise!$B$130,B106&lt;Análise!$C$130)</f>
        <v>0</v>
      </c>
      <c r="D106" s="2" t="b">
        <f>IF(B106&gt;=Análise!$B$131,B106&lt;Análise!$C$131)</f>
        <v>0</v>
      </c>
      <c r="E106" s="2" t="b">
        <f>IF(B106&gt;=Análise!$B$132,B106&lt;Análise!$C$132)</f>
        <v>0</v>
      </c>
      <c r="F106" s="2" t="b">
        <f>IF(B106&gt;=Análise!$B$133,B106&lt;Análise!$C$133)</f>
        <v>0</v>
      </c>
      <c r="G106" s="2" t="b">
        <f>IF(B106&gt;=Análise!$B$134,B106&lt;Análise!$C$134)</f>
        <v>0</v>
      </c>
      <c r="H106" s="2" t="b">
        <f>IF(B106&gt;=Análise!$B$135,B106&lt;=Análise!$C$135)</f>
        <v>0</v>
      </c>
      <c r="I106" s="2" t="b">
        <f>IF(B106&gt;=Análise!$B$136,B106&lt;=Análise!$C$136)</f>
        <v>0</v>
      </c>
      <c r="J106" s="2" t="b">
        <f>IF(B106&gt;=Análise!$B$137,B106&lt;=Análise!$C$137)</f>
        <v>1</v>
      </c>
    </row>
    <row r="107" spans="1:11" x14ac:dyDescent="0.2">
      <c r="A107" s="35">
        <v>105</v>
      </c>
      <c r="B107" s="33">
        <v>96000</v>
      </c>
      <c r="C107" s="2" t="b">
        <f>IF(B107&gt;=Análise!$B$130,B107&lt;Análise!$C$130)</f>
        <v>0</v>
      </c>
      <c r="D107" s="2" t="b">
        <f>IF(B107&gt;=Análise!$B$131,B107&lt;Análise!$C$131)</f>
        <v>0</v>
      </c>
      <c r="E107" s="2" t="b">
        <f>IF(B107&gt;=Análise!$B$132,B107&lt;Análise!$C$132)</f>
        <v>0</v>
      </c>
      <c r="F107" s="2" t="b">
        <f>IF(B107&gt;=Análise!$B$133,B107&lt;Análise!$C$133)</f>
        <v>0</v>
      </c>
      <c r="G107" s="2" t="b">
        <f>IF(B107&gt;=Análise!$B$134,B107&lt;Análise!$C$134)</f>
        <v>0</v>
      </c>
      <c r="H107" s="2" t="b">
        <f>IF(B107&gt;=Análise!$B$135,B107&lt;=Análise!$C$135)</f>
        <v>0</v>
      </c>
      <c r="I107" s="2" t="b">
        <f>IF(B107&gt;=Análise!$B$136,B107&lt;=Análise!$C$136)</f>
        <v>0</v>
      </c>
      <c r="J107" s="2" t="b">
        <f>IF(B107&gt;=Análise!$B$137,B107&lt;=Análise!$C$137)</f>
        <v>1</v>
      </c>
    </row>
    <row r="108" spans="1:11" x14ac:dyDescent="0.2">
      <c r="A108" s="35">
        <v>106</v>
      </c>
      <c r="B108" s="33">
        <v>95000</v>
      </c>
      <c r="C108" s="2" t="b">
        <f>IF(B108&gt;=Análise!$B$130,B108&lt;Análise!$C$130)</f>
        <v>0</v>
      </c>
      <c r="D108" s="2" t="b">
        <f>IF(B108&gt;=Análise!$B$131,B108&lt;Análise!$C$131)</f>
        <v>0</v>
      </c>
      <c r="E108" s="2" t="b">
        <f>IF(B108&gt;=Análise!$B$132,B108&lt;Análise!$C$132)</f>
        <v>0</v>
      </c>
      <c r="F108" s="2" t="b">
        <f>IF(B108&gt;=Análise!$B$133,B108&lt;Análise!$C$133)</f>
        <v>0</v>
      </c>
      <c r="G108" s="2" t="b">
        <f>IF(B108&gt;=Análise!$B$134,B108&lt;Análise!$C$134)</f>
        <v>0</v>
      </c>
      <c r="H108" s="2" t="b">
        <f>IF(B108&gt;=Análise!$B$135,B108&lt;=Análise!$C$135)</f>
        <v>0</v>
      </c>
      <c r="I108" s="2" t="b">
        <f>IF(B108&gt;=Análise!$B$136,B108&lt;=Análise!$C$136)</f>
        <v>0</v>
      </c>
      <c r="J108" s="2" t="b">
        <f>IF(B108&gt;=Análise!$B$137,B108&lt;=Análise!$C$137)</f>
        <v>1</v>
      </c>
    </row>
    <row r="109" spans="1:11" x14ac:dyDescent="0.2">
      <c r="A109" s="35">
        <v>107</v>
      </c>
      <c r="B109" s="33">
        <v>94000</v>
      </c>
      <c r="C109" s="2" t="b">
        <f>IF(B109&gt;=Análise!$B$130,B109&lt;Análise!$C$130)</f>
        <v>0</v>
      </c>
      <c r="D109" s="2" t="b">
        <f>IF(B109&gt;=Análise!$B$131,B109&lt;Análise!$C$131)</f>
        <v>0</v>
      </c>
      <c r="E109" s="2" t="b">
        <f>IF(B109&gt;=Análise!$B$132,B109&lt;Análise!$C$132)</f>
        <v>0</v>
      </c>
      <c r="F109" s="2" t="b">
        <f>IF(B109&gt;=Análise!$B$133,B109&lt;Análise!$C$133)</f>
        <v>0</v>
      </c>
      <c r="G109" s="2" t="b">
        <f>IF(B109&gt;=Análise!$B$134,B109&lt;Análise!$C$134)</f>
        <v>0</v>
      </c>
      <c r="H109" s="2" t="b">
        <f>IF(B109&gt;=Análise!$B$135,B109&lt;=Análise!$C$135)</f>
        <v>0</v>
      </c>
      <c r="I109" s="2" t="b">
        <f>IF(B109&gt;=Análise!$B$136,B109&lt;=Análise!$C$136)</f>
        <v>0</v>
      </c>
      <c r="J109" s="2" t="b">
        <f>IF(B109&gt;=Análise!$B$137,B109&lt;=Análise!$C$137)</f>
        <v>1</v>
      </c>
    </row>
    <row r="110" spans="1:11" x14ac:dyDescent="0.2">
      <c r="A110" s="35">
        <v>108</v>
      </c>
      <c r="B110" s="33">
        <v>93000</v>
      </c>
      <c r="C110" s="2" t="b">
        <f>IF(B110&gt;=Análise!$B$130,B110&lt;Análise!$C$130)</f>
        <v>0</v>
      </c>
      <c r="D110" s="2" t="b">
        <f>IF(B110&gt;=Análise!$B$131,B110&lt;Análise!$C$131)</f>
        <v>0</v>
      </c>
      <c r="E110" s="2" t="b">
        <f>IF(B110&gt;=Análise!$B$132,B110&lt;Análise!$C$132)</f>
        <v>0</v>
      </c>
      <c r="F110" s="2" t="b">
        <f>IF(B110&gt;=Análise!$B$133,B110&lt;Análise!$C$133)</f>
        <v>0</v>
      </c>
      <c r="G110" s="2" t="b">
        <f>IF(B110&gt;=Análise!$B$134,B110&lt;Análise!$C$134)</f>
        <v>0</v>
      </c>
      <c r="H110" s="2" t="b">
        <f>IF(B110&gt;=Análise!$B$135,B110&lt;=Análise!$C$135)</f>
        <v>0</v>
      </c>
      <c r="I110" s="2" t="b">
        <f>IF(B110&gt;=Análise!$B$136,B110&lt;=Análise!$C$136)</f>
        <v>0</v>
      </c>
      <c r="J110" s="2" t="b">
        <f>IF(B110&gt;=Análise!$B$137,B110&lt;=Análise!$C$137)</f>
        <v>1</v>
      </c>
      <c r="K110" s="3" t="s">
        <v>14</v>
      </c>
    </row>
    <row r="112" spans="1:11" x14ac:dyDescent="0.2">
      <c r="B112" s="3" t="s">
        <v>13</v>
      </c>
      <c r="C112" s="1">
        <f>COUNTIF(C3:C110,$A$114)</f>
        <v>13</v>
      </c>
      <c r="D112" s="1">
        <f t="shared" ref="D112:J112" si="0">COUNTIF(D3:D110,$A$114)</f>
        <v>15</v>
      </c>
      <c r="E112" s="1">
        <f t="shared" si="0"/>
        <v>20</v>
      </c>
      <c r="F112" s="1">
        <f t="shared" si="0"/>
        <v>13</v>
      </c>
      <c r="G112" s="1">
        <f t="shared" si="0"/>
        <v>9</v>
      </c>
      <c r="H112" s="1">
        <f t="shared" si="0"/>
        <v>9</v>
      </c>
      <c r="I112" s="1">
        <f t="shared" si="0"/>
        <v>11</v>
      </c>
      <c r="J112" s="1">
        <f t="shared" si="0"/>
        <v>18</v>
      </c>
      <c r="K112" s="36">
        <f>SUM(C112:J112)</f>
        <v>108</v>
      </c>
    </row>
    <row r="114" spans="1:1" x14ac:dyDescent="0.2">
      <c r="A114" t="b">
        <v>1</v>
      </c>
    </row>
  </sheetData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Normal="100" workbookViewId="0">
      <selection activeCell="G10" sqref="G10"/>
    </sheetView>
  </sheetViews>
  <sheetFormatPr defaultRowHeight="20.100000000000001" customHeight="1" x14ac:dyDescent="0.2"/>
  <cols>
    <col min="1" max="1" width="15.7109375" style="5" customWidth="1"/>
    <col min="2" max="2" width="13.42578125" style="10" customWidth="1"/>
    <col min="3" max="3" width="13.5703125" style="5" bestFit="1" customWidth="1"/>
    <col min="4" max="4" width="11.5703125" style="5" bestFit="1" customWidth="1"/>
    <col min="5" max="5" width="9.140625" style="5"/>
    <col min="6" max="6" width="12.42578125" style="5" bestFit="1" customWidth="1"/>
    <col min="7" max="8" width="9.140625" style="5"/>
    <col min="9" max="9" width="3.7109375" style="5" hidden="1" customWidth="1"/>
    <col min="10" max="10" width="9.140625" style="5" hidden="1" customWidth="1"/>
    <col min="11" max="11" width="0.140625" style="5" hidden="1" customWidth="1"/>
    <col min="12" max="16384" width="9.140625" style="5"/>
  </cols>
  <sheetData>
    <row r="1" spans="1:6" s="23" customFormat="1" ht="25.5" x14ac:dyDescent="0.2">
      <c r="A1" s="59" t="s">
        <v>38</v>
      </c>
      <c r="B1" s="26" t="s">
        <v>43</v>
      </c>
      <c r="C1" s="26" t="s">
        <v>15</v>
      </c>
      <c r="D1" s="26" t="s">
        <v>37</v>
      </c>
    </row>
    <row r="2" spans="1:6" ht="20.100000000000001" customHeight="1" x14ac:dyDescent="0.2">
      <c r="A2" s="58" t="s">
        <v>44</v>
      </c>
      <c r="B2" s="13">
        <f>+Análise!D130</f>
        <v>13</v>
      </c>
      <c r="C2" s="41">
        <f t="shared" ref="C2:C9" si="0">+B2/$B$11</f>
        <v>0.12037037037037036</v>
      </c>
      <c r="D2" s="52">
        <f>+B2/$B$11/Análise!$D$120</f>
        <v>9.5342867620095346E-6</v>
      </c>
      <c r="F2" s="53"/>
    </row>
    <row r="3" spans="1:6" ht="20.100000000000001" customHeight="1" x14ac:dyDescent="0.2">
      <c r="A3" s="58" t="s">
        <v>45</v>
      </c>
      <c r="B3" s="13">
        <f>+Análise!D131</f>
        <v>15</v>
      </c>
      <c r="C3" s="41">
        <f t="shared" si="0"/>
        <v>0.1388888888888889</v>
      </c>
      <c r="D3" s="52">
        <f>+B3/$B$11/Análise!$D$120</f>
        <v>1.1001100110011001E-5</v>
      </c>
      <c r="F3" s="53"/>
    </row>
    <row r="4" spans="1:6" ht="20.100000000000001" customHeight="1" x14ac:dyDescent="0.2">
      <c r="A4" s="58" t="s">
        <v>46</v>
      </c>
      <c r="B4" s="13">
        <f>+Análise!D132</f>
        <v>20</v>
      </c>
      <c r="C4" s="41">
        <f t="shared" si="0"/>
        <v>0.18518518518518517</v>
      </c>
      <c r="D4" s="52">
        <f>+B4/$B$11/Análise!$D$120</f>
        <v>1.4668133480014667E-5</v>
      </c>
      <c r="F4" s="53"/>
    </row>
    <row r="5" spans="1:6" ht="20.100000000000001" customHeight="1" x14ac:dyDescent="0.2">
      <c r="A5" s="58" t="s">
        <v>47</v>
      </c>
      <c r="B5" s="13">
        <f>+Análise!D133</f>
        <v>13</v>
      </c>
      <c r="C5" s="41">
        <f t="shared" si="0"/>
        <v>0.12037037037037036</v>
      </c>
      <c r="D5" s="52">
        <f>+B5/$B$11/Análise!$D$120</f>
        <v>9.5342867620095346E-6</v>
      </c>
      <c r="F5" s="53"/>
    </row>
    <row r="6" spans="1:6" ht="20.100000000000001" customHeight="1" x14ac:dyDescent="0.2">
      <c r="A6" s="58" t="s">
        <v>48</v>
      </c>
      <c r="B6" s="13">
        <f>+Análise!D134</f>
        <v>9</v>
      </c>
      <c r="C6" s="41">
        <f t="shared" si="0"/>
        <v>8.3333333333333329E-2</v>
      </c>
      <c r="D6" s="52">
        <f>+B6/$B$11/Análise!$D$120</f>
        <v>6.6006600660066E-6</v>
      </c>
      <c r="F6" s="53"/>
    </row>
    <row r="7" spans="1:6" ht="20.100000000000001" customHeight="1" x14ac:dyDescent="0.2">
      <c r="A7" s="58" t="s">
        <v>49</v>
      </c>
      <c r="B7" s="13">
        <f>+Análise!D135</f>
        <v>9</v>
      </c>
      <c r="C7" s="41">
        <f t="shared" si="0"/>
        <v>8.3333333333333329E-2</v>
      </c>
      <c r="D7" s="52">
        <f>+B7/$B$11/Análise!$D$120</f>
        <v>6.6006600660066E-6</v>
      </c>
      <c r="F7" s="53"/>
    </row>
    <row r="8" spans="1:6" ht="20.100000000000001" customHeight="1" x14ac:dyDescent="0.2">
      <c r="A8" s="58" t="s">
        <v>50</v>
      </c>
      <c r="B8" s="13">
        <f>+Análise!D136</f>
        <v>11</v>
      </c>
      <c r="C8" s="41">
        <f t="shared" si="0"/>
        <v>0.10185185185185185</v>
      </c>
      <c r="D8" s="52">
        <f>+B8/$B$11/Análise!$D$120</f>
        <v>8.0674734140080677E-6</v>
      </c>
      <c r="F8" s="53"/>
    </row>
    <row r="9" spans="1:6" ht="20.100000000000001" customHeight="1" x14ac:dyDescent="0.2">
      <c r="A9" s="58" t="s">
        <v>51</v>
      </c>
      <c r="B9" s="13">
        <f>+Análise!D137</f>
        <v>18</v>
      </c>
      <c r="C9" s="41">
        <f t="shared" si="0"/>
        <v>0.16666666666666666</v>
      </c>
      <c r="D9" s="52">
        <f>+B9/$B$11/Análise!$D$120</f>
        <v>1.32013201320132E-5</v>
      </c>
      <c r="F9" s="53"/>
    </row>
    <row r="10" spans="1:6" ht="20.100000000000001" customHeight="1" x14ac:dyDescent="0.2">
      <c r="A10" s="54"/>
      <c r="B10" s="49"/>
      <c r="C10" s="55"/>
      <c r="D10" s="56"/>
      <c r="F10" s="53"/>
    </row>
    <row r="11" spans="1:6" ht="20.100000000000001" customHeight="1" x14ac:dyDescent="0.2">
      <c r="A11" s="12" t="s">
        <v>14</v>
      </c>
      <c r="B11" s="43">
        <f>SUM(B2:B9)</f>
        <v>108</v>
      </c>
      <c r="C11" s="57">
        <f>SUM(C2:C9)</f>
        <v>1</v>
      </c>
      <c r="D11" s="56"/>
    </row>
    <row r="14" spans="1:6" ht="20.100000000000001" customHeight="1" x14ac:dyDescent="0.2">
      <c r="D14" s="5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0"/>
  <sheetViews>
    <sheetView showGridLines="0" workbookViewId="0">
      <selection activeCell="H17" sqref="H17"/>
    </sheetView>
  </sheetViews>
  <sheetFormatPr defaultRowHeight="12.75" x14ac:dyDescent="0.2"/>
  <cols>
    <col min="1" max="1" width="10.7109375" bestFit="1" customWidth="1"/>
    <col min="3" max="3" width="19.7109375" customWidth="1"/>
  </cols>
  <sheetData>
    <row r="2" spans="1:6" ht="25.5" x14ac:dyDescent="0.2">
      <c r="A2" s="64" t="s">
        <v>52</v>
      </c>
      <c r="B2" s="60" t="s">
        <v>32</v>
      </c>
      <c r="C2" s="26" t="s">
        <v>42</v>
      </c>
    </row>
    <row r="3" spans="1:6" x14ac:dyDescent="0.2">
      <c r="A3" s="65">
        <v>1</v>
      </c>
      <c r="B3" s="34">
        <v>98</v>
      </c>
      <c r="C3" s="63">
        <v>104000</v>
      </c>
      <c r="E3" s="62" t="s">
        <v>53</v>
      </c>
    </row>
    <row r="4" spans="1:6" x14ac:dyDescent="0.2">
      <c r="A4" s="65">
        <v>2</v>
      </c>
      <c r="B4" s="34">
        <v>92</v>
      </c>
      <c r="C4" s="63">
        <v>103000</v>
      </c>
    </row>
    <row r="5" spans="1:6" x14ac:dyDescent="0.2">
      <c r="A5" s="65">
        <v>3</v>
      </c>
      <c r="B5" s="34">
        <v>93</v>
      </c>
      <c r="C5" s="63">
        <v>102000</v>
      </c>
      <c r="E5" s="66" t="s">
        <v>54</v>
      </c>
    </row>
    <row r="6" spans="1:6" x14ac:dyDescent="0.2">
      <c r="A6" s="65">
        <v>4</v>
      </c>
      <c r="B6" s="34">
        <v>95</v>
      </c>
      <c r="C6" s="63">
        <v>102000</v>
      </c>
    </row>
    <row r="7" spans="1:6" x14ac:dyDescent="0.2">
      <c r="A7" s="65">
        <v>5</v>
      </c>
      <c r="B7" s="34">
        <v>104</v>
      </c>
      <c r="C7" s="63">
        <v>102000</v>
      </c>
    </row>
    <row r="8" spans="1:6" x14ac:dyDescent="0.2">
      <c r="A8" s="65">
        <v>6</v>
      </c>
      <c r="B8" s="34">
        <v>102</v>
      </c>
      <c r="C8" s="63">
        <v>100000</v>
      </c>
      <c r="E8" s="62" t="s">
        <v>55</v>
      </c>
      <c r="F8" s="67">
        <f>AVERAGE(C3:C110)</f>
        <v>52314.814814814818</v>
      </c>
    </row>
    <row r="9" spans="1:6" x14ac:dyDescent="0.2">
      <c r="A9" s="65">
        <v>7</v>
      </c>
      <c r="B9" s="34">
        <v>96</v>
      </c>
      <c r="C9" s="63">
        <v>97000</v>
      </c>
    </row>
    <row r="10" spans="1:6" x14ac:dyDescent="0.2">
      <c r="A10" s="65">
        <v>8</v>
      </c>
      <c r="B10" s="34">
        <v>97</v>
      </c>
      <c r="C10" s="63">
        <v>97000</v>
      </c>
    </row>
    <row r="11" spans="1:6" x14ac:dyDescent="0.2">
      <c r="A11" s="65">
        <v>9</v>
      </c>
      <c r="B11" s="34">
        <v>103</v>
      </c>
      <c r="C11" s="63">
        <v>97000</v>
      </c>
    </row>
    <row r="12" spans="1:6" x14ac:dyDescent="0.2">
      <c r="A12" s="65">
        <v>10</v>
      </c>
      <c r="B12" s="34">
        <v>94</v>
      </c>
      <c r="C12" s="63">
        <v>96000</v>
      </c>
    </row>
    <row r="13" spans="1:6" x14ac:dyDescent="0.2">
      <c r="A13" s="65">
        <v>11</v>
      </c>
      <c r="B13" s="34">
        <v>99</v>
      </c>
      <c r="C13" s="63">
        <v>96000</v>
      </c>
    </row>
    <row r="14" spans="1:6" x14ac:dyDescent="0.2">
      <c r="A14" s="65">
        <v>12</v>
      </c>
      <c r="B14" s="34">
        <v>100</v>
      </c>
      <c r="C14" s="63">
        <v>96000</v>
      </c>
    </row>
    <row r="15" spans="1:6" x14ac:dyDescent="0.2">
      <c r="A15" s="65">
        <v>13</v>
      </c>
      <c r="B15" s="35">
        <v>105</v>
      </c>
      <c r="C15" s="63">
        <v>96000</v>
      </c>
    </row>
    <row r="16" spans="1:6" x14ac:dyDescent="0.2">
      <c r="A16" s="65">
        <v>14</v>
      </c>
      <c r="B16" s="35">
        <v>106</v>
      </c>
      <c r="C16" s="63">
        <v>95000</v>
      </c>
    </row>
    <row r="17" spans="1:8" x14ac:dyDescent="0.2">
      <c r="A17" s="65">
        <v>15</v>
      </c>
      <c r="B17" s="35">
        <v>107</v>
      </c>
      <c r="C17" s="63">
        <v>94000</v>
      </c>
    </row>
    <row r="18" spans="1:8" x14ac:dyDescent="0.2">
      <c r="A18" s="65">
        <v>16</v>
      </c>
      <c r="B18" s="34">
        <v>89</v>
      </c>
      <c r="C18" s="63">
        <v>93000</v>
      </c>
    </row>
    <row r="19" spans="1:8" x14ac:dyDescent="0.2">
      <c r="A19" s="65">
        <v>17</v>
      </c>
      <c r="B19" s="35">
        <v>108</v>
      </c>
      <c r="C19" s="63">
        <v>93000</v>
      </c>
    </row>
    <row r="20" spans="1:8" x14ac:dyDescent="0.2">
      <c r="A20" s="65">
        <v>18</v>
      </c>
      <c r="B20" s="34">
        <v>90</v>
      </c>
      <c r="C20" s="63">
        <v>92000</v>
      </c>
    </row>
    <row r="21" spans="1:8" x14ac:dyDescent="0.2">
      <c r="A21" s="65">
        <v>19</v>
      </c>
      <c r="B21" s="34">
        <v>91</v>
      </c>
      <c r="C21" s="63">
        <v>91000</v>
      </c>
    </row>
    <row r="22" spans="1:8" x14ac:dyDescent="0.2">
      <c r="A22" s="65">
        <v>20</v>
      </c>
      <c r="B22" s="34">
        <v>101</v>
      </c>
      <c r="C22" s="63">
        <v>91000</v>
      </c>
    </row>
    <row r="23" spans="1:8" x14ac:dyDescent="0.2">
      <c r="A23" s="65">
        <v>21</v>
      </c>
      <c r="B23" s="34">
        <v>86</v>
      </c>
      <c r="C23" s="63">
        <v>90000</v>
      </c>
      <c r="H23" s="61"/>
    </row>
    <row r="24" spans="1:8" x14ac:dyDescent="0.2">
      <c r="A24" s="65">
        <v>22</v>
      </c>
      <c r="B24" s="34">
        <v>87</v>
      </c>
      <c r="C24" s="63">
        <v>90000</v>
      </c>
    </row>
    <row r="25" spans="1:8" x14ac:dyDescent="0.2">
      <c r="A25" s="65">
        <v>23</v>
      </c>
      <c r="B25" s="34">
        <v>85</v>
      </c>
      <c r="C25" s="63">
        <v>89000</v>
      </c>
    </row>
    <row r="26" spans="1:8" x14ac:dyDescent="0.2">
      <c r="A26" s="65">
        <v>24</v>
      </c>
      <c r="B26" s="34">
        <v>88</v>
      </c>
      <c r="C26" s="63">
        <v>89000</v>
      </c>
    </row>
    <row r="27" spans="1:8" x14ac:dyDescent="0.2">
      <c r="A27" s="65">
        <v>25</v>
      </c>
      <c r="B27" s="34">
        <v>82</v>
      </c>
      <c r="C27" s="63">
        <v>88000</v>
      </c>
    </row>
    <row r="28" spans="1:8" x14ac:dyDescent="0.2">
      <c r="A28" s="65">
        <v>26</v>
      </c>
      <c r="B28" s="34">
        <v>80</v>
      </c>
      <c r="C28" s="63">
        <v>86000</v>
      </c>
    </row>
    <row r="29" spans="1:8" x14ac:dyDescent="0.2">
      <c r="A29" s="65">
        <v>27</v>
      </c>
      <c r="B29" s="34">
        <v>84</v>
      </c>
      <c r="C29" s="63">
        <v>84000</v>
      </c>
    </row>
    <row r="30" spans="1:8" x14ac:dyDescent="0.2">
      <c r="B30" s="34">
        <v>81</v>
      </c>
      <c r="C30" s="33">
        <v>81000</v>
      </c>
    </row>
    <row r="31" spans="1:8" x14ac:dyDescent="0.2">
      <c r="B31" s="34">
        <v>83</v>
      </c>
      <c r="C31" s="33">
        <v>81000</v>
      </c>
    </row>
    <row r="32" spans="1:8" x14ac:dyDescent="0.2">
      <c r="B32" s="34">
        <v>79</v>
      </c>
      <c r="C32" s="33">
        <v>78000</v>
      </c>
    </row>
    <row r="33" spans="2:3" x14ac:dyDescent="0.2">
      <c r="B33" s="34">
        <v>72</v>
      </c>
      <c r="C33" s="33">
        <v>75000</v>
      </c>
    </row>
    <row r="34" spans="2:3" x14ac:dyDescent="0.2">
      <c r="B34" s="34">
        <v>73</v>
      </c>
      <c r="C34" s="33">
        <v>74000</v>
      </c>
    </row>
    <row r="35" spans="2:3" x14ac:dyDescent="0.2">
      <c r="B35" s="34">
        <v>76</v>
      </c>
      <c r="C35" s="33">
        <v>74000</v>
      </c>
    </row>
    <row r="36" spans="2:3" x14ac:dyDescent="0.2">
      <c r="B36" s="34">
        <v>78</v>
      </c>
      <c r="C36" s="33">
        <v>73000</v>
      </c>
    </row>
    <row r="37" spans="2:3" x14ac:dyDescent="0.2">
      <c r="B37" s="34">
        <v>77</v>
      </c>
      <c r="C37" s="33">
        <v>72000</v>
      </c>
    </row>
    <row r="38" spans="2:3" x14ac:dyDescent="0.2">
      <c r="B38" s="34">
        <v>71</v>
      </c>
      <c r="C38" s="33">
        <v>69000</v>
      </c>
    </row>
    <row r="39" spans="2:3" x14ac:dyDescent="0.2">
      <c r="B39" s="34">
        <v>74</v>
      </c>
      <c r="C39" s="33">
        <v>68000</v>
      </c>
    </row>
    <row r="40" spans="2:3" x14ac:dyDescent="0.2">
      <c r="B40" s="34">
        <v>75</v>
      </c>
      <c r="C40" s="33">
        <v>68000</v>
      </c>
    </row>
    <row r="41" spans="2:3" x14ac:dyDescent="0.2">
      <c r="B41" s="34">
        <v>64</v>
      </c>
      <c r="C41" s="33">
        <v>63000</v>
      </c>
    </row>
    <row r="42" spans="2:3" x14ac:dyDescent="0.2">
      <c r="B42" s="34">
        <v>62</v>
      </c>
      <c r="C42" s="33">
        <v>60000</v>
      </c>
    </row>
    <row r="43" spans="2:3" x14ac:dyDescent="0.2">
      <c r="B43" s="34">
        <v>69</v>
      </c>
      <c r="C43" s="33">
        <v>60000</v>
      </c>
    </row>
    <row r="44" spans="2:3" x14ac:dyDescent="0.2">
      <c r="B44" s="34">
        <v>63</v>
      </c>
      <c r="C44" s="33">
        <v>58000</v>
      </c>
    </row>
    <row r="45" spans="2:3" x14ac:dyDescent="0.2">
      <c r="B45" s="34">
        <v>68</v>
      </c>
      <c r="C45" s="33">
        <v>58000</v>
      </c>
    </row>
    <row r="46" spans="2:3" x14ac:dyDescent="0.2">
      <c r="B46" s="34">
        <v>70</v>
      </c>
      <c r="C46" s="33">
        <v>58000</v>
      </c>
    </row>
    <row r="47" spans="2:3" x14ac:dyDescent="0.2">
      <c r="B47" s="34">
        <v>66</v>
      </c>
      <c r="C47" s="33">
        <v>57000</v>
      </c>
    </row>
    <row r="48" spans="2:3" x14ac:dyDescent="0.2">
      <c r="B48" s="34">
        <v>67</v>
      </c>
      <c r="C48" s="33">
        <v>57000</v>
      </c>
    </row>
    <row r="49" spans="2:3" x14ac:dyDescent="0.2">
      <c r="B49" s="34">
        <v>65</v>
      </c>
      <c r="C49" s="33">
        <v>54000</v>
      </c>
    </row>
    <row r="50" spans="2:3" x14ac:dyDescent="0.2">
      <c r="B50" s="34">
        <v>46</v>
      </c>
      <c r="C50" s="33">
        <v>50000</v>
      </c>
    </row>
    <row r="51" spans="2:3" x14ac:dyDescent="0.2">
      <c r="B51" s="34">
        <v>48</v>
      </c>
      <c r="C51" s="33">
        <v>50000</v>
      </c>
    </row>
    <row r="52" spans="2:3" x14ac:dyDescent="0.2">
      <c r="B52" s="34">
        <v>47</v>
      </c>
      <c r="C52" s="33">
        <v>48000</v>
      </c>
    </row>
    <row r="53" spans="2:3" x14ac:dyDescent="0.2">
      <c r="B53" s="34">
        <v>53</v>
      </c>
      <c r="C53" s="33">
        <v>48000</v>
      </c>
    </row>
    <row r="54" spans="2:3" x14ac:dyDescent="0.2">
      <c r="B54" s="34">
        <v>54</v>
      </c>
      <c r="C54" s="33">
        <v>45000</v>
      </c>
    </row>
    <row r="55" spans="2:3" x14ac:dyDescent="0.2">
      <c r="B55" s="34">
        <v>56</v>
      </c>
      <c r="C55" s="33">
        <v>45000</v>
      </c>
    </row>
    <row r="56" spans="2:3" x14ac:dyDescent="0.2">
      <c r="B56" s="34">
        <v>41</v>
      </c>
      <c r="C56" s="33">
        <v>44000</v>
      </c>
    </row>
    <row r="57" spans="2:3" x14ac:dyDescent="0.2">
      <c r="B57" s="34">
        <v>55</v>
      </c>
      <c r="C57" s="33">
        <v>44000</v>
      </c>
    </row>
    <row r="58" spans="2:3" x14ac:dyDescent="0.2">
      <c r="B58" s="34">
        <v>43</v>
      </c>
      <c r="C58" s="33">
        <v>43000</v>
      </c>
    </row>
    <row r="59" spans="2:3" x14ac:dyDescent="0.2">
      <c r="B59" s="34">
        <v>51</v>
      </c>
      <c r="C59" s="33">
        <v>43000</v>
      </c>
    </row>
    <row r="60" spans="2:3" x14ac:dyDescent="0.2">
      <c r="B60" s="34">
        <v>42</v>
      </c>
      <c r="C60" s="33">
        <v>42000</v>
      </c>
    </row>
    <row r="61" spans="2:3" x14ac:dyDescent="0.2">
      <c r="B61" s="34">
        <v>45</v>
      </c>
      <c r="C61" s="33">
        <v>42000</v>
      </c>
    </row>
    <row r="62" spans="2:3" x14ac:dyDescent="0.2">
      <c r="B62" s="34">
        <v>49</v>
      </c>
      <c r="C62" s="33">
        <v>41000</v>
      </c>
    </row>
    <row r="63" spans="2:3" x14ac:dyDescent="0.2">
      <c r="B63" s="34">
        <v>50</v>
      </c>
      <c r="C63" s="33">
        <v>40000</v>
      </c>
    </row>
    <row r="64" spans="2:3" x14ac:dyDescent="0.2">
      <c r="B64" s="34">
        <v>57</v>
      </c>
      <c r="C64" s="33">
        <v>40000</v>
      </c>
    </row>
    <row r="65" spans="2:3" x14ac:dyDescent="0.2">
      <c r="B65" s="34">
        <v>59</v>
      </c>
      <c r="C65" s="33">
        <v>40000</v>
      </c>
    </row>
    <row r="66" spans="2:3" x14ac:dyDescent="0.2">
      <c r="B66" s="34">
        <v>60</v>
      </c>
      <c r="C66" s="33">
        <v>40000</v>
      </c>
    </row>
    <row r="67" spans="2:3" x14ac:dyDescent="0.2">
      <c r="B67" s="34">
        <v>61</v>
      </c>
      <c r="C67" s="33">
        <v>40000</v>
      </c>
    </row>
    <row r="68" spans="2:3" x14ac:dyDescent="0.2">
      <c r="B68" s="34">
        <v>44</v>
      </c>
      <c r="C68" s="33">
        <v>39000</v>
      </c>
    </row>
    <row r="69" spans="2:3" x14ac:dyDescent="0.2">
      <c r="B69" s="34">
        <v>52</v>
      </c>
      <c r="C69" s="33">
        <v>39000</v>
      </c>
    </row>
    <row r="70" spans="2:3" x14ac:dyDescent="0.2">
      <c r="B70" s="34">
        <v>58</v>
      </c>
      <c r="C70" s="33">
        <v>39000</v>
      </c>
    </row>
    <row r="71" spans="2:3" x14ac:dyDescent="0.2">
      <c r="B71" s="34">
        <v>31</v>
      </c>
      <c r="C71" s="33">
        <v>37000</v>
      </c>
    </row>
    <row r="72" spans="2:3" x14ac:dyDescent="0.2">
      <c r="B72" s="34">
        <v>36</v>
      </c>
      <c r="C72" s="33">
        <v>37000</v>
      </c>
    </row>
    <row r="73" spans="2:3" x14ac:dyDescent="0.2">
      <c r="B73" s="34">
        <v>24</v>
      </c>
      <c r="C73" s="33">
        <v>36000</v>
      </c>
    </row>
    <row r="74" spans="2:3" x14ac:dyDescent="0.2">
      <c r="B74" s="34">
        <v>35</v>
      </c>
      <c r="C74" s="33">
        <v>36000</v>
      </c>
    </row>
    <row r="75" spans="2:3" x14ac:dyDescent="0.2">
      <c r="B75" s="34">
        <v>22</v>
      </c>
      <c r="C75" s="33">
        <v>35000</v>
      </c>
    </row>
    <row r="76" spans="2:3" x14ac:dyDescent="0.2">
      <c r="B76" s="34">
        <v>26</v>
      </c>
      <c r="C76" s="33">
        <v>35000</v>
      </c>
    </row>
    <row r="77" spans="2:3" x14ac:dyDescent="0.2">
      <c r="B77" s="34">
        <v>32</v>
      </c>
      <c r="C77" s="33">
        <v>34000</v>
      </c>
    </row>
    <row r="78" spans="2:3" x14ac:dyDescent="0.2">
      <c r="B78" s="34">
        <v>33</v>
      </c>
      <c r="C78" s="33">
        <v>34000</v>
      </c>
    </row>
    <row r="79" spans="2:3" x14ac:dyDescent="0.2">
      <c r="B79" s="34">
        <v>39</v>
      </c>
      <c r="C79" s="33">
        <v>34000</v>
      </c>
    </row>
    <row r="80" spans="2:3" x14ac:dyDescent="0.2">
      <c r="B80" s="34">
        <v>27</v>
      </c>
      <c r="C80" s="33">
        <v>31000</v>
      </c>
    </row>
    <row r="81" spans="2:3" x14ac:dyDescent="0.2">
      <c r="B81" s="34">
        <v>23</v>
      </c>
      <c r="C81" s="33">
        <v>30000</v>
      </c>
    </row>
    <row r="82" spans="2:3" x14ac:dyDescent="0.2">
      <c r="B82" s="34">
        <v>28</v>
      </c>
      <c r="C82" s="33">
        <v>29000</v>
      </c>
    </row>
    <row r="83" spans="2:3" x14ac:dyDescent="0.2">
      <c r="B83" s="34">
        <v>29</v>
      </c>
      <c r="C83" s="33">
        <v>28000</v>
      </c>
    </row>
    <row r="84" spans="2:3" x14ac:dyDescent="0.2">
      <c r="B84" s="34">
        <v>40</v>
      </c>
      <c r="C84" s="33">
        <v>28000</v>
      </c>
    </row>
    <row r="85" spans="2:3" x14ac:dyDescent="0.2">
      <c r="B85" s="34">
        <v>30</v>
      </c>
      <c r="C85" s="33">
        <v>27000</v>
      </c>
    </row>
    <row r="86" spans="2:3" x14ac:dyDescent="0.2">
      <c r="B86" s="34">
        <v>25</v>
      </c>
      <c r="C86" s="33">
        <v>26000</v>
      </c>
    </row>
    <row r="87" spans="2:3" x14ac:dyDescent="0.2">
      <c r="B87" s="34">
        <v>34</v>
      </c>
      <c r="C87" s="33">
        <v>26000</v>
      </c>
    </row>
    <row r="88" spans="2:3" x14ac:dyDescent="0.2">
      <c r="B88" s="34">
        <v>37</v>
      </c>
      <c r="C88" s="33">
        <v>26000</v>
      </c>
    </row>
    <row r="89" spans="2:3" x14ac:dyDescent="0.2">
      <c r="B89" s="34">
        <v>38</v>
      </c>
      <c r="C89" s="33">
        <v>26000</v>
      </c>
    </row>
    <row r="90" spans="2:3" x14ac:dyDescent="0.2">
      <c r="B90" s="34">
        <v>17</v>
      </c>
      <c r="C90" s="33">
        <v>22000</v>
      </c>
    </row>
    <row r="91" spans="2:3" x14ac:dyDescent="0.2">
      <c r="B91" s="34">
        <v>14</v>
      </c>
      <c r="C91" s="33">
        <v>21000</v>
      </c>
    </row>
    <row r="92" spans="2:3" x14ac:dyDescent="0.2">
      <c r="B92" s="34">
        <v>20</v>
      </c>
      <c r="C92" s="33">
        <v>20000</v>
      </c>
    </row>
    <row r="93" spans="2:3" x14ac:dyDescent="0.2">
      <c r="B93" s="34">
        <v>19</v>
      </c>
      <c r="C93" s="33">
        <v>19000</v>
      </c>
    </row>
    <row r="94" spans="2:3" x14ac:dyDescent="0.2">
      <c r="B94" s="34">
        <v>16</v>
      </c>
      <c r="C94" s="33">
        <v>17000</v>
      </c>
    </row>
    <row r="95" spans="2:3" x14ac:dyDescent="0.2">
      <c r="B95" s="34">
        <v>12</v>
      </c>
      <c r="C95" s="33">
        <v>16000</v>
      </c>
    </row>
    <row r="96" spans="2:3" x14ac:dyDescent="0.2">
      <c r="B96" s="34">
        <v>13</v>
      </c>
      <c r="C96" s="33">
        <v>16000</v>
      </c>
    </row>
    <row r="97" spans="2:3" x14ac:dyDescent="0.2">
      <c r="B97" s="34">
        <v>21</v>
      </c>
      <c r="C97" s="33">
        <v>16000</v>
      </c>
    </row>
    <row r="98" spans="2:3" x14ac:dyDescent="0.2">
      <c r="B98" s="34">
        <v>18</v>
      </c>
      <c r="C98" s="33">
        <v>15000</v>
      </c>
    </row>
    <row r="99" spans="2:3" x14ac:dyDescent="0.2">
      <c r="B99" s="34">
        <v>15</v>
      </c>
      <c r="C99" s="33">
        <v>14000</v>
      </c>
    </row>
    <row r="100" spans="2:3" x14ac:dyDescent="0.2">
      <c r="B100" s="34">
        <v>5</v>
      </c>
      <c r="C100" s="33">
        <v>12000</v>
      </c>
    </row>
    <row r="101" spans="2:3" x14ac:dyDescent="0.2">
      <c r="B101" s="34">
        <v>6</v>
      </c>
      <c r="C101" s="33">
        <v>12000</v>
      </c>
    </row>
    <row r="102" spans="2:3" x14ac:dyDescent="0.2">
      <c r="B102" s="34">
        <v>7</v>
      </c>
      <c r="C102" s="33">
        <v>12000</v>
      </c>
    </row>
    <row r="103" spans="2:3" x14ac:dyDescent="0.2">
      <c r="B103" s="34">
        <v>4</v>
      </c>
      <c r="C103" s="33">
        <v>10000</v>
      </c>
    </row>
    <row r="104" spans="2:3" x14ac:dyDescent="0.2">
      <c r="B104" s="34">
        <v>9</v>
      </c>
      <c r="C104" s="33">
        <v>10000</v>
      </c>
    </row>
    <row r="105" spans="2:3" x14ac:dyDescent="0.2">
      <c r="B105" s="34">
        <v>11</v>
      </c>
      <c r="C105" s="33">
        <v>9000</v>
      </c>
    </row>
    <row r="106" spans="2:3" x14ac:dyDescent="0.2">
      <c r="B106" s="34">
        <v>3</v>
      </c>
      <c r="C106" s="33">
        <v>7000</v>
      </c>
    </row>
    <row r="107" spans="2:3" x14ac:dyDescent="0.2">
      <c r="B107" s="34">
        <v>10</v>
      </c>
      <c r="C107" s="33">
        <v>5000</v>
      </c>
    </row>
    <row r="108" spans="2:3" x14ac:dyDescent="0.2">
      <c r="B108" s="34">
        <v>1</v>
      </c>
      <c r="C108" s="33">
        <v>3000</v>
      </c>
    </row>
    <row r="109" spans="2:3" x14ac:dyDescent="0.2">
      <c r="B109" s="34">
        <v>2</v>
      </c>
      <c r="C109" s="33">
        <v>3000</v>
      </c>
    </row>
    <row r="110" spans="2:3" x14ac:dyDescent="0.2">
      <c r="B110" s="34">
        <v>8</v>
      </c>
      <c r="C110" s="33">
        <v>3000</v>
      </c>
    </row>
  </sheetData>
  <sortState ref="B3:C110">
    <sortCondition descending="1" ref="C3:C110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Análise</vt:lpstr>
      <vt:lpstr>Definir qtde por classe</vt:lpstr>
      <vt:lpstr>Histograma</vt:lpstr>
      <vt:lpstr>Faturamento Mínimo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Mucio dos S. Taveira</dc:creator>
  <cp:lastModifiedBy>Mucio dos Santos Taveira</cp:lastModifiedBy>
  <cp:lastPrinted>2015-04-10T18:00:33Z</cp:lastPrinted>
  <dcterms:created xsi:type="dcterms:W3CDTF">2011-04-07T00:59:11Z</dcterms:created>
  <dcterms:modified xsi:type="dcterms:W3CDTF">2015-04-10T19:22:28Z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-854897904</vt:i4>
  </property>
  <property fmtid="{D5CDD505-2E9C-101B-9397-08002B2CF9AE}" pid="3" name="_NewReviewCycle">
    <vt:lpwstr/>
  </property>
  <property fmtid="{D5CDD505-2E9C-101B-9397-08002B2CF9AE}" pid="4" name="_EmailSubject">
    <vt:lpwstr>AIEC</vt:lpwstr>
  </property>
  <property fmtid="{D5CDD505-2E9C-101B-9397-08002B2CF9AE}" pid="5" name="_AuthorEmail">
    <vt:lpwstr>mstaveira@sama.com.br</vt:lpwstr>
  </property>
  <property fmtid="{D5CDD505-2E9C-101B-9397-08002B2CF9AE}" pid="6" name="_AuthorEmailDisplayName">
    <vt:lpwstr>Mucio dos Santos Taveira</vt:lpwstr>
  </property>
</Properties>
</file>